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6285"/>
  </bookViews>
  <sheets>
    <sheet name="Annexure" sheetId="3" r:id="rId1"/>
  </sheets>
  <calcPr calcId="977461"/>
</workbook>
</file>

<file path=xl/calcChain.xml><?xml version="1.0" encoding="utf-8"?>
<calcChain xmlns="http://schemas.openxmlformats.org/spreadsheetml/2006/main">
  <c r="J49" i="3"/>
  <c r="I49"/>
  <c r="M49"/>
  <c r="M48"/>
  <c r="I48"/>
  <c r="J48"/>
  <c r="J47"/>
  <c r="I47"/>
  <c r="M47"/>
  <c r="M46"/>
  <c r="I46"/>
  <c r="J46"/>
  <c r="K45"/>
  <c r="L45"/>
  <c r="J45"/>
  <c r="I45"/>
  <c r="M45"/>
  <c r="J44"/>
  <c r="I44"/>
  <c r="M44"/>
  <c r="J43"/>
  <c r="I43"/>
  <c r="M43"/>
  <c r="I42"/>
  <c r="M42"/>
  <c r="M41"/>
  <c r="J41"/>
  <c r="I41"/>
  <c r="M40"/>
  <c r="J40"/>
  <c r="I40"/>
  <c r="M39"/>
  <c r="I39"/>
  <c r="J39"/>
  <c r="M38"/>
  <c r="J38"/>
  <c r="I38"/>
  <c r="I37"/>
  <c r="J37"/>
  <c r="M36"/>
  <c r="J36"/>
  <c r="I36"/>
  <c r="M35"/>
  <c r="J35"/>
  <c r="I35"/>
  <c r="M34"/>
  <c r="J34"/>
  <c r="I34"/>
  <c r="I33"/>
  <c r="M33"/>
  <c r="N33"/>
  <c r="O33"/>
  <c r="J32"/>
  <c r="I32"/>
  <c r="M32"/>
  <c r="M31"/>
  <c r="J31"/>
  <c r="I31"/>
  <c r="M30"/>
  <c r="J30"/>
  <c r="I30"/>
  <c r="M29"/>
  <c r="J29"/>
  <c r="K29"/>
  <c r="L29"/>
  <c r="I29"/>
  <c r="M28"/>
  <c r="I28"/>
  <c r="J28"/>
  <c r="M27"/>
  <c r="J27"/>
  <c r="I27"/>
  <c r="M26"/>
  <c r="J26"/>
  <c r="I26"/>
  <c r="I25"/>
  <c r="J25"/>
  <c r="M24"/>
  <c r="J24"/>
  <c r="I24"/>
  <c r="I23"/>
  <c r="J23"/>
  <c r="J22"/>
  <c r="I22"/>
  <c r="M22"/>
  <c r="I21"/>
  <c r="M21"/>
  <c r="I20"/>
  <c r="M20"/>
  <c r="J19"/>
  <c r="I19"/>
  <c r="M19"/>
  <c r="N19"/>
  <c r="O19"/>
  <c r="M18"/>
  <c r="I18"/>
  <c r="J18"/>
  <c r="J17"/>
  <c r="K17"/>
  <c r="L17"/>
  <c r="I17"/>
  <c r="M17"/>
  <c r="M16"/>
  <c r="I16"/>
  <c r="J16"/>
  <c r="K15"/>
  <c r="L15"/>
  <c r="J15"/>
  <c r="I15"/>
  <c r="M15"/>
  <c r="N15"/>
  <c r="O15"/>
  <c r="I14"/>
  <c r="M14"/>
  <c r="M13"/>
  <c r="N13"/>
  <c r="O13"/>
  <c r="J13"/>
  <c r="I13"/>
  <c r="M12"/>
  <c r="J12"/>
  <c r="K11"/>
  <c r="L11"/>
  <c r="P11"/>
  <c r="Q11"/>
  <c r="I12"/>
  <c r="J11"/>
  <c r="I11"/>
  <c r="M11"/>
  <c r="N11"/>
  <c r="O11"/>
  <c r="M10"/>
  <c r="N10"/>
  <c r="O10"/>
  <c r="J10"/>
  <c r="K10"/>
  <c r="L10"/>
  <c r="I10"/>
  <c r="I9"/>
  <c r="J9"/>
  <c r="K9"/>
  <c r="L9"/>
  <c r="N8"/>
  <c r="O8"/>
  <c r="M8"/>
  <c r="J8"/>
  <c r="K8"/>
  <c r="L8"/>
  <c r="P8"/>
  <c r="Q8"/>
  <c r="I8"/>
  <c r="I7"/>
  <c r="M7"/>
  <c r="N7"/>
  <c r="O7"/>
  <c r="J6"/>
  <c r="K6"/>
  <c r="L6"/>
  <c r="I6"/>
  <c r="M6"/>
  <c r="N6"/>
  <c r="O6"/>
  <c r="M5"/>
  <c r="N5"/>
  <c r="O5"/>
  <c r="J5"/>
  <c r="K5"/>
  <c r="L5"/>
  <c r="I5"/>
  <c r="N22"/>
  <c r="O22"/>
  <c r="P22"/>
  <c r="Q22"/>
  <c r="N17"/>
  <c r="O17"/>
  <c r="K22"/>
  <c r="L22"/>
  <c r="K25"/>
  <c r="L25"/>
  <c r="N29"/>
  <c r="O29"/>
  <c r="P29"/>
  <c r="Q29"/>
  <c r="T29"/>
  <c r="U29"/>
  <c r="K37"/>
  <c r="L37"/>
  <c r="M23"/>
  <c r="P15"/>
  <c r="Q15"/>
  <c r="P17"/>
  <c r="Q17"/>
  <c r="T11"/>
  <c r="U11"/>
  <c r="P5"/>
  <c r="Q5"/>
  <c r="P10"/>
  <c r="Q10"/>
  <c r="P6"/>
  <c r="Q6"/>
  <c r="N41"/>
  <c r="O41"/>
  <c r="N45"/>
  <c r="O45"/>
  <c r="P45"/>
  <c r="Q45"/>
  <c r="T8"/>
  <c r="U8"/>
  <c r="M9"/>
  <c r="N9"/>
  <c r="O9"/>
  <c r="P9"/>
  <c r="Q9"/>
  <c r="J7"/>
  <c r="K7"/>
  <c r="L7"/>
  <c r="P7"/>
  <c r="Q7"/>
  <c r="J21"/>
  <c r="J33"/>
  <c r="K33"/>
  <c r="L33"/>
  <c r="P33"/>
  <c r="Q33"/>
  <c r="M25"/>
  <c r="N25"/>
  <c r="O25"/>
  <c r="P25"/>
  <c r="Q25"/>
  <c r="M37"/>
  <c r="N37"/>
  <c r="O37"/>
  <c r="J14"/>
  <c r="K13"/>
  <c r="L13"/>
  <c r="P13"/>
  <c r="Q13"/>
  <c r="J20"/>
  <c r="J42"/>
  <c r="K41"/>
  <c r="L41"/>
  <c r="P41"/>
  <c r="Q41"/>
  <c r="K19"/>
  <c r="L19"/>
  <c r="P19"/>
  <c r="Q19"/>
  <c r="P37"/>
  <c r="Q37"/>
  <c r="T41"/>
  <c r="U41"/>
  <c r="T25"/>
  <c r="U25"/>
  <c r="T19"/>
  <c r="U19"/>
  <c r="T45"/>
  <c r="U45"/>
  <c r="T9"/>
  <c r="U9"/>
  <c r="T37"/>
  <c r="U37"/>
  <c r="T10"/>
  <c r="U10"/>
  <c r="T13"/>
  <c r="U13"/>
  <c r="T33"/>
  <c r="U33"/>
  <c r="T6"/>
  <c r="U6"/>
  <c r="T5"/>
  <c r="U5"/>
  <c r="T7"/>
  <c r="U7"/>
  <c r="T22"/>
  <c r="U22"/>
  <c r="T17"/>
  <c r="U17"/>
  <c r="T15"/>
  <c r="U15"/>
</calcChain>
</file>

<file path=xl/sharedStrings.xml><?xml version="1.0" encoding="utf-8"?>
<sst xmlns="http://schemas.openxmlformats.org/spreadsheetml/2006/main" count="176" uniqueCount="43">
  <si>
    <t>Client</t>
  </si>
  <si>
    <t>Security</t>
  </si>
  <si>
    <t>Expiry Date</t>
  </si>
  <si>
    <t>Strike Price</t>
  </si>
  <si>
    <t>Option Type</t>
  </si>
  <si>
    <t>Underlying Price</t>
  </si>
  <si>
    <t>A</t>
  </si>
  <si>
    <t>XYZ</t>
  </si>
  <si>
    <t>FF</t>
  </si>
  <si>
    <t>CE</t>
  </si>
  <si>
    <t>PE</t>
  </si>
  <si>
    <t>Sr. No.</t>
  </si>
  <si>
    <t>Position</t>
  </si>
  <si>
    <t>Sentimental Net Position</t>
  </si>
  <si>
    <t>Contract Level
In-the-money Long Option Quantity</t>
  </si>
  <si>
    <t>Portfolio Level
In-the-money Long Option Quantity</t>
  </si>
  <si>
    <t>Contract Level
Potential Deliverable Quantity</t>
  </si>
  <si>
    <t>Portfolio Level
Potential Deliverable Quantity</t>
  </si>
  <si>
    <t>Applicable Positions</t>
  </si>
  <si>
    <t>Value</t>
  </si>
  <si>
    <t>% of Delivery Margins to be levied</t>
  </si>
  <si>
    <t>Probable Delivery Margins</t>
  </si>
  <si>
    <t>Applicable Delivery Margins</t>
  </si>
  <si>
    <t>Actual</t>
  </si>
  <si>
    <t>Absolute</t>
  </si>
  <si>
    <t>B</t>
  </si>
  <si>
    <t>C</t>
  </si>
  <si>
    <t>D</t>
  </si>
  <si>
    <t>E=D if FF, CE
or
E=-D if PE</t>
  </si>
  <si>
    <t>F
Only ITM &amp; ATM,
Only Long,
No Futures
Then takes Sentimental (E)</t>
  </si>
  <si>
    <t>G=Sum(F)</t>
  </si>
  <si>
    <t>H=Abs(G)</t>
  </si>
  <si>
    <t>I
Only ITM &amp; ATM,
Includes Long and Short,
Includes Futures,
Then takes Sentimental (E)</t>
  </si>
  <si>
    <t>J=Sum(I)</t>
  </si>
  <si>
    <t>K=Abs(J)</t>
  </si>
  <si>
    <t>L=Min(H,K)</t>
  </si>
  <si>
    <t>M=C*L</t>
  </si>
  <si>
    <t>P=M*O</t>
  </si>
  <si>
    <t>Q=N*P</t>
  </si>
  <si>
    <t>Staggered Delivery Margin</t>
  </si>
  <si>
    <t>Margin Rate in ECM</t>
  </si>
  <si>
    <t>O</t>
  </si>
  <si>
    <t>N</t>
  </si>
</sst>
</file>

<file path=xl/styles.xml><?xml version="1.0" encoding="utf-8"?>
<styleSheet xmlns="http://schemas.openxmlformats.org/spreadsheetml/2006/main">
  <fonts count="4">
    <font>
      <sz val="9"/>
      <color theme="1"/>
      <name val="Arial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5" fontId="2" fillId="0" borderId="8" xfId="0" applyNumberFormat="1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5" fontId="2" fillId="0" borderId="3" xfId="0" applyNumberFormat="1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abSelected="1" workbookViewId="0">
      <selection sqref="A1:A4"/>
    </sheetView>
  </sheetViews>
  <sheetFormatPr defaultRowHeight="14.25"/>
  <cols>
    <col min="1" max="1" width="5.7109375" style="1" customWidth="1"/>
    <col min="2" max="2" width="7.85546875" style="1" customWidth="1"/>
    <col min="3" max="3" width="9.140625" style="1"/>
    <col min="4" max="4" width="10.42578125" style="22" bestFit="1" customWidth="1"/>
    <col min="5" max="5" width="9.140625" style="1"/>
    <col min="6" max="6" width="9.28515625" style="1" bestFit="1" customWidth="1"/>
    <col min="7" max="7" width="13.5703125" style="22" customWidth="1"/>
    <col min="8" max="8" width="9.28515625" style="22" customWidth="1"/>
    <col min="9" max="9" width="15.28515625" style="22" customWidth="1"/>
    <col min="10" max="10" width="29" style="22" customWidth="1"/>
    <col min="11" max="12" width="18.140625" style="32" customWidth="1"/>
    <col min="13" max="13" width="28.5703125" style="22" customWidth="1"/>
    <col min="14" max="15" width="22.140625" style="22" customWidth="1"/>
    <col min="16" max="16" width="22.140625" style="1" customWidth="1"/>
    <col min="17" max="17" width="9.140625" style="22"/>
    <col min="18" max="18" width="20.7109375" style="22" customWidth="1"/>
    <col min="19" max="19" width="24" style="22" bestFit="1" customWidth="1"/>
    <col min="20" max="20" width="19.7109375" style="22" customWidth="1"/>
    <col min="21" max="21" width="20.7109375" style="22" customWidth="1"/>
    <col min="22" max="16384" width="9.140625" style="22"/>
  </cols>
  <sheetData>
    <row r="1" spans="1:21" s="1" customFormat="1" ht="33.75" customHeight="1">
      <c r="A1" s="34" t="s">
        <v>11</v>
      </c>
      <c r="B1" s="38" t="s">
        <v>0</v>
      </c>
      <c r="C1" s="38" t="s">
        <v>1</v>
      </c>
      <c r="D1" s="38" t="s">
        <v>2</v>
      </c>
      <c r="E1" s="38" t="s">
        <v>4</v>
      </c>
      <c r="F1" s="38" t="s">
        <v>3</v>
      </c>
      <c r="G1" s="38" t="s">
        <v>5</v>
      </c>
      <c r="H1" s="38" t="s">
        <v>12</v>
      </c>
      <c r="I1" s="55" t="s">
        <v>13</v>
      </c>
      <c r="J1" s="34" t="s">
        <v>14</v>
      </c>
      <c r="K1" s="42" t="s">
        <v>15</v>
      </c>
      <c r="L1" s="43"/>
      <c r="M1" s="34" t="s">
        <v>16</v>
      </c>
      <c r="N1" s="42" t="s">
        <v>17</v>
      </c>
      <c r="O1" s="43"/>
      <c r="P1" s="46" t="s">
        <v>18</v>
      </c>
      <c r="Q1" s="47" t="s">
        <v>19</v>
      </c>
      <c r="R1" s="49" t="s">
        <v>20</v>
      </c>
      <c r="S1" s="52" t="s">
        <v>39</v>
      </c>
      <c r="T1" s="53"/>
      <c r="U1" s="54"/>
    </row>
    <row r="2" spans="1:21" s="1" customFormat="1" ht="15" customHeight="1">
      <c r="A2" s="35"/>
      <c r="B2" s="39"/>
      <c r="C2" s="39"/>
      <c r="D2" s="39"/>
      <c r="E2" s="39"/>
      <c r="F2" s="39"/>
      <c r="G2" s="39"/>
      <c r="H2" s="39"/>
      <c r="I2" s="56"/>
      <c r="J2" s="35"/>
      <c r="K2" s="44"/>
      <c r="L2" s="45"/>
      <c r="M2" s="35"/>
      <c r="N2" s="44"/>
      <c r="O2" s="45"/>
      <c r="P2" s="46"/>
      <c r="Q2" s="48"/>
      <c r="R2" s="50"/>
      <c r="S2" s="49" t="s">
        <v>40</v>
      </c>
      <c r="T2" s="49" t="s">
        <v>21</v>
      </c>
      <c r="U2" s="49" t="s">
        <v>22</v>
      </c>
    </row>
    <row r="3" spans="1:21" s="1" customFormat="1">
      <c r="A3" s="36"/>
      <c r="B3" s="40"/>
      <c r="C3" s="40"/>
      <c r="D3" s="40"/>
      <c r="E3" s="40"/>
      <c r="F3" s="40"/>
      <c r="G3" s="40"/>
      <c r="H3" s="40"/>
      <c r="I3" s="57"/>
      <c r="J3" s="36"/>
      <c r="K3" s="2" t="s">
        <v>23</v>
      </c>
      <c r="L3" s="3" t="s">
        <v>24</v>
      </c>
      <c r="M3" s="36"/>
      <c r="N3" s="2" t="s">
        <v>23</v>
      </c>
      <c r="O3" s="3" t="s">
        <v>24</v>
      </c>
      <c r="P3" s="35"/>
      <c r="Q3" s="39"/>
      <c r="R3" s="51"/>
      <c r="S3" s="51"/>
      <c r="T3" s="51"/>
      <c r="U3" s="51"/>
    </row>
    <row r="4" spans="1:21" s="1" customFormat="1" ht="78.75" customHeight="1" thickBot="1">
      <c r="A4" s="37"/>
      <c r="B4" s="41"/>
      <c r="C4" s="41"/>
      <c r="D4" s="41"/>
      <c r="E4" s="4" t="s">
        <v>6</v>
      </c>
      <c r="F4" s="4" t="s">
        <v>25</v>
      </c>
      <c r="G4" s="4" t="s">
        <v>26</v>
      </c>
      <c r="H4" s="4" t="s">
        <v>27</v>
      </c>
      <c r="I4" s="5" t="s">
        <v>28</v>
      </c>
      <c r="J4" s="6" t="s">
        <v>29</v>
      </c>
      <c r="K4" s="4" t="s">
        <v>30</v>
      </c>
      <c r="L4" s="5" t="s">
        <v>31</v>
      </c>
      <c r="M4" s="6" t="s">
        <v>32</v>
      </c>
      <c r="N4" s="4" t="s">
        <v>33</v>
      </c>
      <c r="O4" s="5" t="s">
        <v>34</v>
      </c>
      <c r="P4" s="7" t="s">
        <v>35</v>
      </c>
      <c r="Q4" s="8" t="s">
        <v>36</v>
      </c>
      <c r="R4" s="9" t="s">
        <v>42</v>
      </c>
      <c r="S4" s="9" t="s">
        <v>41</v>
      </c>
      <c r="T4" s="9" t="s">
        <v>37</v>
      </c>
      <c r="U4" s="9" t="s">
        <v>38</v>
      </c>
    </row>
    <row r="5" spans="1:21">
      <c r="A5" s="10">
        <v>1</v>
      </c>
      <c r="B5" s="11" t="s">
        <v>6</v>
      </c>
      <c r="C5" s="11" t="s">
        <v>7</v>
      </c>
      <c r="D5" s="12">
        <v>44434</v>
      </c>
      <c r="E5" s="11" t="s">
        <v>8</v>
      </c>
      <c r="F5" s="11"/>
      <c r="G5" s="11">
        <v>120</v>
      </c>
      <c r="H5" s="11">
        <v>100</v>
      </c>
      <c r="I5" s="13">
        <f t="shared" ref="I5:I49" si="0">IF(E5="PE",(H5)*-1,(H5))</f>
        <v>100</v>
      </c>
      <c r="J5" s="14">
        <f t="shared" ref="J5:J49" si="1">IF(AND(E5="CE",OR((G5-F5)&gt;0,G5=F5),H5&gt;0),I5,IF(AND(E5="PE",OR((F5-G5)&gt;0,F5=G5),H5&gt;0),I5,0))</f>
        <v>0</v>
      </c>
      <c r="K5" s="15">
        <f t="shared" ref="K5:K10" si="2">J5</f>
        <v>0</v>
      </c>
      <c r="L5" s="16">
        <f t="shared" ref="L5:L11" si="3">ABS(K5)</f>
        <v>0</v>
      </c>
      <c r="M5" s="17">
        <f t="shared" ref="M5:M49" si="4">IF(OR((E5="FF"),(AND(E5="CE",OR(G5&gt;F5,F5=G5))),(AND(E5="PE",OR(F5&gt;G5,F5=G5)))),I5,0)</f>
        <v>100</v>
      </c>
      <c r="N5" s="15">
        <f t="shared" ref="N5:N10" si="5">M5</f>
        <v>100</v>
      </c>
      <c r="O5" s="16">
        <f t="shared" ref="O5:O11" si="6">ABS(N5)</f>
        <v>100</v>
      </c>
      <c r="P5" s="18">
        <f t="shared" ref="P5:P11" si="7">MIN(L5,O5)</f>
        <v>0</v>
      </c>
      <c r="Q5" s="19">
        <f t="shared" ref="Q5:Q10" si="8">G5*P5</f>
        <v>0</v>
      </c>
      <c r="R5" s="20">
        <v>0.2</v>
      </c>
      <c r="S5" s="21">
        <v>0.35</v>
      </c>
      <c r="T5" s="19">
        <f t="shared" ref="T5:T11" si="9">Q5*S5</f>
        <v>0</v>
      </c>
      <c r="U5" s="19">
        <f t="shared" ref="U5:U11" si="10">T5*R5</f>
        <v>0</v>
      </c>
    </row>
    <row r="6" spans="1:21">
      <c r="A6" s="23">
        <v>2</v>
      </c>
      <c r="B6" s="24" t="s">
        <v>6</v>
      </c>
      <c r="C6" s="24" t="s">
        <v>7</v>
      </c>
      <c r="D6" s="12">
        <v>44434</v>
      </c>
      <c r="E6" s="24" t="s">
        <v>8</v>
      </c>
      <c r="F6" s="24"/>
      <c r="G6" s="24">
        <v>120</v>
      </c>
      <c r="H6" s="24">
        <v>-100</v>
      </c>
      <c r="I6" s="25">
        <f t="shared" si="0"/>
        <v>-100</v>
      </c>
      <c r="J6" s="23">
        <f t="shared" si="1"/>
        <v>0</v>
      </c>
      <c r="K6" s="24">
        <f t="shared" si="2"/>
        <v>0</v>
      </c>
      <c r="L6" s="25">
        <f t="shared" si="3"/>
        <v>0</v>
      </c>
      <c r="M6" s="26">
        <f t="shared" si="4"/>
        <v>-100</v>
      </c>
      <c r="N6" s="24">
        <f t="shared" si="5"/>
        <v>-100</v>
      </c>
      <c r="O6" s="25">
        <f t="shared" si="6"/>
        <v>100</v>
      </c>
      <c r="P6" s="18">
        <f t="shared" si="7"/>
        <v>0</v>
      </c>
      <c r="Q6" s="19">
        <f t="shared" si="8"/>
        <v>0</v>
      </c>
      <c r="R6" s="20">
        <v>0.2</v>
      </c>
      <c r="S6" s="21">
        <v>0.35</v>
      </c>
      <c r="T6" s="19">
        <f t="shared" si="9"/>
        <v>0</v>
      </c>
      <c r="U6" s="19">
        <f t="shared" si="10"/>
        <v>0</v>
      </c>
    </row>
    <row r="7" spans="1:21">
      <c r="A7" s="23">
        <v>3</v>
      </c>
      <c r="B7" s="24" t="s">
        <v>6</v>
      </c>
      <c r="C7" s="24" t="s">
        <v>7</v>
      </c>
      <c r="D7" s="12">
        <v>44434</v>
      </c>
      <c r="E7" s="24" t="s">
        <v>9</v>
      </c>
      <c r="F7" s="24">
        <v>80</v>
      </c>
      <c r="G7" s="24">
        <v>120</v>
      </c>
      <c r="H7" s="24">
        <v>100</v>
      </c>
      <c r="I7" s="25">
        <f t="shared" si="0"/>
        <v>100</v>
      </c>
      <c r="J7" s="23">
        <f t="shared" si="1"/>
        <v>100</v>
      </c>
      <c r="K7" s="24">
        <f t="shared" si="2"/>
        <v>100</v>
      </c>
      <c r="L7" s="25">
        <f t="shared" si="3"/>
        <v>100</v>
      </c>
      <c r="M7" s="26">
        <f t="shared" si="4"/>
        <v>100</v>
      </c>
      <c r="N7" s="24">
        <f t="shared" si="5"/>
        <v>100</v>
      </c>
      <c r="O7" s="25">
        <f t="shared" si="6"/>
        <v>100</v>
      </c>
      <c r="P7" s="18">
        <f t="shared" si="7"/>
        <v>100</v>
      </c>
      <c r="Q7" s="19">
        <f t="shared" si="8"/>
        <v>12000</v>
      </c>
      <c r="R7" s="20">
        <v>0.2</v>
      </c>
      <c r="S7" s="21">
        <v>0.35</v>
      </c>
      <c r="T7" s="19">
        <f t="shared" si="9"/>
        <v>4200</v>
      </c>
      <c r="U7" s="19">
        <f t="shared" si="10"/>
        <v>840</v>
      </c>
    </row>
    <row r="8" spans="1:21">
      <c r="A8" s="23">
        <v>4</v>
      </c>
      <c r="B8" s="24" t="s">
        <v>6</v>
      </c>
      <c r="C8" s="24" t="s">
        <v>7</v>
      </c>
      <c r="D8" s="12">
        <v>44434</v>
      </c>
      <c r="E8" s="24" t="s">
        <v>9</v>
      </c>
      <c r="F8" s="24">
        <v>150</v>
      </c>
      <c r="G8" s="24">
        <v>120</v>
      </c>
      <c r="H8" s="24">
        <v>100</v>
      </c>
      <c r="I8" s="25">
        <f t="shared" si="0"/>
        <v>100</v>
      </c>
      <c r="J8" s="23">
        <f t="shared" si="1"/>
        <v>0</v>
      </c>
      <c r="K8" s="24">
        <f t="shared" si="2"/>
        <v>0</v>
      </c>
      <c r="L8" s="25">
        <f t="shared" si="3"/>
        <v>0</v>
      </c>
      <c r="M8" s="26">
        <f t="shared" si="4"/>
        <v>0</v>
      </c>
      <c r="N8" s="24">
        <f t="shared" si="5"/>
        <v>0</v>
      </c>
      <c r="O8" s="25">
        <f t="shared" si="6"/>
        <v>0</v>
      </c>
      <c r="P8" s="18">
        <f t="shared" si="7"/>
        <v>0</v>
      </c>
      <c r="Q8" s="19">
        <f t="shared" si="8"/>
        <v>0</v>
      </c>
      <c r="R8" s="20">
        <v>0.2</v>
      </c>
      <c r="S8" s="21">
        <v>0.35</v>
      </c>
      <c r="T8" s="19">
        <f t="shared" si="9"/>
        <v>0</v>
      </c>
      <c r="U8" s="19">
        <f t="shared" si="10"/>
        <v>0</v>
      </c>
    </row>
    <row r="9" spans="1:21" ht="14.25" customHeight="1">
      <c r="A9" s="23">
        <v>5</v>
      </c>
      <c r="B9" s="24" t="s">
        <v>6</v>
      </c>
      <c r="C9" s="24" t="s">
        <v>7</v>
      </c>
      <c r="D9" s="12">
        <v>44434</v>
      </c>
      <c r="E9" s="24" t="s">
        <v>10</v>
      </c>
      <c r="F9" s="24">
        <v>150</v>
      </c>
      <c r="G9" s="24">
        <v>120</v>
      </c>
      <c r="H9" s="24">
        <v>100</v>
      </c>
      <c r="I9" s="25">
        <f t="shared" si="0"/>
        <v>-100</v>
      </c>
      <c r="J9" s="23">
        <f t="shared" si="1"/>
        <v>-100</v>
      </c>
      <c r="K9" s="24">
        <f t="shared" si="2"/>
        <v>-100</v>
      </c>
      <c r="L9" s="25">
        <f t="shared" si="3"/>
        <v>100</v>
      </c>
      <c r="M9" s="26">
        <f t="shared" si="4"/>
        <v>-100</v>
      </c>
      <c r="N9" s="24">
        <f t="shared" si="5"/>
        <v>-100</v>
      </c>
      <c r="O9" s="25">
        <f t="shared" si="6"/>
        <v>100</v>
      </c>
      <c r="P9" s="18">
        <f t="shared" si="7"/>
        <v>100</v>
      </c>
      <c r="Q9" s="19">
        <f t="shared" si="8"/>
        <v>12000</v>
      </c>
      <c r="R9" s="20">
        <v>0.2</v>
      </c>
      <c r="S9" s="21">
        <v>0.35</v>
      </c>
      <c r="T9" s="19">
        <f t="shared" si="9"/>
        <v>4200</v>
      </c>
      <c r="U9" s="19">
        <f t="shared" si="10"/>
        <v>840</v>
      </c>
    </row>
    <row r="10" spans="1:21" ht="14.25" customHeight="1">
      <c r="A10" s="23">
        <v>6</v>
      </c>
      <c r="B10" s="24" t="s">
        <v>6</v>
      </c>
      <c r="C10" s="24" t="s">
        <v>7</v>
      </c>
      <c r="D10" s="12">
        <v>44434</v>
      </c>
      <c r="E10" s="24" t="s">
        <v>10</v>
      </c>
      <c r="F10" s="24">
        <v>80</v>
      </c>
      <c r="G10" s="24">
        <v>120</v>
      </c>
      <c r="H10" s="24">
        <v>100</v>
      </c>
      <c r="I10" s="25">
        <f t="shared" si="0"/>
        <v>-100</v>
      </c>
      <c r="J10" s="23">
        <f t="shared" si="1"/>
        <v>0</v>
      </c>
      <c r="K10" s="24">
        <f t="shared" si="2"/>
        <v>0</v>
      </c>
      <c r="L10" s="25">
        <f t="shared" si="3"/>
        <v>0</v>
      </c>
      <c r="M10" s="26">
        <f t="shared" si="4"/>
        <v>0</v>
      </c>
      <c r="N10" s="24">
        <f t="shared" si="5"/>
        <v>0</v>
      </c>
      <c r="O10" s="25">
        <f t="shared" si="6"/>
        <v>0</v>
      </c>
      <c r="P10" s="18">
        <f t="shared" si="7"/>
        <v>0</v>
      </c>
      <c r="Q10" s="19">
        <f t="shared" si="8"/>
        <v>0</v>
      </c>
      <c r="R10" s="20">
        <v>0.2</v>
      </c>
      <c r="S10" s="21">
        <v>0.35</v>
      </c>
      <c r="T10" s="19">
        <f t="shared" si="9"/>
        <v>0</v>
      </c>
      <c r="U10" s="19">
        <f t="shared" si="10"/>
        <v>0</v>
      </c>
    </row>
    <row r="11" spans="1:21" ht="14.25" customHeight="1">
      <c r="A11" s="60">
        <v>7</v>
      </c>
      <c r="B11" s="24" t="s">
        <v>6</v>
      </c>
      <c r="C11" s="24" t="s">
        <v>7</v>
      </c>
      <c r="D11" s="12">
        <v>44434</v>
      </c>
      <c r="E11" s="24" t="s">
        <v>8</v>
      </c>
      <c r="F11" s="24"/>
      <c r="G11" s="24">
        <v>120</v>
      </c>
      <c r="H11" s="24">
        <v>100</v>
      </c>
      <c r="I11" s="25">
        <f t="shared" si="0"/>
        <v>100</v>
      </c>
      <c r="J11" s="23">
        <f t="shared" si="1"/>
        <v>0</v>
      </c>
      <c r="K11" s="61">
        <f>SUM(J11:J12)</f>
        <v>100</v>
      </c>
      <c r="L11" s="62">
        <f t="shared" si="3"/>
        <v>100</v>
      </c>
      <c r="M11" s="26">
        <f t="shared" si="4"/>
        <v>100</v>
      </c>
      <c r="N11" s="61">
        <f>SUM(M11:M12)</f>
        <v>200</v>
      </c>
      <c r="O11" s="62">
        <f t="shared" si="6"/>
        <v>200</v>
      </c>
      <c r="P11" s="63">
        <f t="shared" si="7"/>
        <v>100</v>
      </c>
      <c r="Q11" s="59">
        <f>P11*G11</f>
        <v>12000</v>
      </c>
      <c r="R11" s="64">
        <v>0.2</v>
      </c>
      <c r="S11" s="58">
        <v>0.35</v>
      </c>
      <c r="T11" s="59">
        <f t="shared" si="9"/>
        <v>4200</v>
      </c>
      <c r="U11" s="59">
        <f t="shared" si="10"/>
        <v>840</v>
      </c>
    </row>
    <row r="12" spans="1:21">
      <c r="A12" s="60"/>
      <c r="B12" s="24" t="s">
        <v>6</v>
      </c>
      <c r="C12" s="24" t="s">
        <v>7</v>
      </c>
      <c r="D12" s="12">
        <v>44434</v>
      </c>
      <c r="E12" s="24" t="s">
        <v>9</v>
      </c>
      <c r="F12" s="24">
        <v>80</v>
      </c>
      <c r="G12" s="24">
        <v>120</v>
      </c>
      <c r="H12" s="24">
        <v>100</v>
      </c>
      <c r="I12" s="25">
        <f t="shared" si="0"/>
        <v>100</v>
      </c>
      <c r="J12" s="23">
        <f t="shared" si="1"/>
        <v>100</v>
      </c>
      <c r="K12" s="61"/>
      <c r="L12" s="62"/>
      <c r="M12" s="26">
        <f t="shared" si="4"/>
        <v>100</v>
      </c>
      <c r="N12" s="61"/>
      <c r="O12" s="62"/>
      <c r="P12" s="63"/>
      <c r="Q12" s="59"/>
      <c r="R12" s="64"/>
      <c r="S12" s="58"/>
      <c r="T12" s="59"/>
      <c r="U12" s="59"/>
    </row>
    <row r="13" spans="1:21" ht="14.25" customHeight="1">
      <c r="A13" s="60">
        <v>8</v>
      </c>
      <c r="B13" s="24" t="s">
        <v>6</v>
      </c>
      <c r="C13" s="24" t="s">
        <v>7</v>
      </c>
      <c r="D13" s="12">
        <v>44434</v>
      </c>
      <c r="E13" s="24" t="s">
        <v>8</v>
      </c>
      <c r="F13" s="24"/>
      <c r="G13" s="24">
        <v>120</v>
      </c>
      <c r="H13" s="24">
        <v>-100</v>
      </c>
      <c r="I13" s="25">
        <f t="shared" si="0"/>
        <v>-100</v>
      </c>
      <c r="J13" s="23">
        <f t="shared" si="1"/>
        <v>0</v>
      </c>
      <c r="K13" s="61">
        <f>SUM(J13:J14)</f>
        <v>100</v>
      </c>
      <c r="L13" s="62">
        <f>ABS(K13)</f>
        <v>100</v>
      </c>
      <c r="M13" s="26">
        <f t="shared" si="4"/>
        <v>-100</v>
      </c>
      <c r="N13" s="61">
        <f>SUM(M13:M14)</f>
        <v>0</v>
      </c>
      <c r="O13" s="62">
        <f>ABS(N13)</f>
        <v>0</v>
      </c>
      <c r="P13" s="63">
        <f>MIN(L13,O13)</f>
        <v>0</v>
      </c>
      <c r="Q13" s="59">
        <f>P13*G13</f>
        <v>0</v>
      </c>
      <c r="R13" s="64">
        <v>0.2</v>
      </c>
      <c r="S13" s="58">
        <v>0.35</v>
      </c>
      <c r="T13" s="59">
        <f>Q13*S13</f>
        <v>0</v>
      </c>
      <c r="U13" s="59">
        <f>T13*R13</f>
        <v>0</v>
      </c>
    </row>
    <row r="14" spans="1:21">
      <c r="A14" s="60"/>
      <c r="B14" s="24" t="s">
        <v>6</v>
      </c>
      <c r="C14" s="24" t="s">
        <v>7</v>
      </c>
      <c r="D14" s="12">
        <v>44434</v>
      </c>
      <c r="E14" s="24" t="s">
        <v>9</v>
      </c>
      <c r="F14" s="24">
        <v>80</v>
      </c>
      <c r="G14" s="24">
        <v>120</v>
      </c>
      <c r="H14" s="24">
        <v>100</v>
      </c>
      <c r="I14" s="25">
        <f t="shared" si="0"/>
        <v>100</v>
      </c>
      <c r="J14" s="23">
        <f t="shared" si="1"/>
        <v>100</v>
      </c>
      <c r="K14" s="61"/>
      <c r="L14" s="62"/>
      <c r="M14" s="26">
        <f t="shared" si="4"/>
        <v>100</v>
      </c>
      <c r="N14" s="61"/>
      <c r="O14" s="62"/>
      <c r="P14" s="63"/>
      <c r="Q14" s="59"/>
      <c r="R14" s="64"/>
      <c r="S14" s="58"/>
      <c r="T14" s="59"/>
      <c r="U14" s="59"/>
    </row>
    <row r="15" spans="1:21" ht="14.25" customHeight="1">
      <c r="A15" s="60">
        <v>9</v>
      </c>
      <c r="B15" s="24" t="s">
        <v>6</v>
      </c>
      <c r="C15" s="24" t="s">
        <v>7</v>
      </c>
      <c r="D15" s="12">
        <v>44434</v>
      </c>
      <c r="E15" s="24" t="s">
        <v>8</v>
      </c>
      <c r="F15" s="24"/>
      <c r="G15" s="24">
        <v>120</v>
      </c>
      <c r="H15" s="24">
        <v>100</v>
      </c>
      <c r="I15" s="25">
        <f t="shared" si="0"/>
        <v>100</v>
      </c>
      <c r="J15" s="23">
        <f t="shared" si="1"/>
        <v>0</v>
      </c>
      <c r="K15" s="61">
        <f>SUM(J15:J16)</f>
        <v>-100</v>
      </c>
      <c r="L15" s="62">
        <f>ABS(K15)</f>
        <v>100</v>
      </c>
      <c r="M15" s="26">
        <f t="shared" si="4"/>
        <v>100</v>
      </c>
      <c r="N15" s="61">
        <f>SUM(M15:M16)</f>
        <v>0</v>
      </c>
      <c r="O15" s="62">
        <f>ABS(N15)</f>
        <v>0</v>
      </c>
      <c r="P15" s="63">
        <f>MIN(L15,O15)</f>
        <v>0</v>
      </c>
      <c r="Q15" s="59">
        <f>P15*G15</f>
        <v>0</v>
      </c>
      <c r="R15" s="64">
        <v>0.2</v>
      </c>
      <c r="S15" s="58">
        <v>0.35</v>
      </c>
      <c r="T15" s="59">
        <f>Q15*S15</f>
        <v>0</v>
      </c>
      <c r="U15" s="59">
        <f>T15*R15</f>
        <v>0</v>
      </c>
    </row>
    <row r="16" spans="1:21" ht="14.25" customHeight="1">
      <c r="A16" s="60"/>
      <c r="B16" s="24" t="s">
        <v>6</v>
      </c>
      <c r="C16" s="24" t="s">
        <v>7</v>
      </c>
      <c r="D16" s="12">
        <v>44434</v>
      </c>
      <c r="E16" s="24" t="s">
        <v>10</v>
      </c>
      <c r="F16" s="24">
        <v>150</v>
      </c>
      <c r="G16" s="24">
        <v>120</v>
      </c>
      <c r="H16" s="24">
        <v>100</v>
      </c>
      <c r="I16" s="25">
        <f t="shared" si="0"/>
        <v>-100</v>
      </c>
      <c r="J16" s="23">
        <f t="shared" si="1"/>
        <v>-100</v>
      </c>
      <c r="K16" s="61"/>
      <c r="L16" s="62"/>
      <c r="M16" s="26">
        <f t="shared" si="4"/>
        <v>-100</v>
      </c>
      <c r="N16" s="61"/>
      <c r="O16" s="62"/>
      <c r="P16" s="63"/>
      <c r="Q16" s="59"/>
      <c r="R16" s="64"/>
      <c r="S16" s="58"/>
      <c r="T16" s="59"/>
      <c r="U16" s="59"/>
    </row>
    <row r="17" spans="1:21" ht="14.25" customHeight="1">
      <c r="A17" s="60">
        <v>10</v>
      </c>
      <c r="B17" s="24" t="s">
        <v>6</v>
      </c>
      <c r="C17" s="24" t="s">
        <v>7</v>
      </c>
      <c r="D17" s="12">
        <v>44434</v>
      </c>
      <c r="E17" s="24" t="s">
        <v>8</v>
      </c>
      <c r="F17" s="24"/>
      <c r="G17" s="24">
        <v>120</v>
      </c>
      <c r="H17" s="24">
        <v>-100</v>
      </c>
      <c r="I17" s="25">
        <f t="shared" si="0"/>
        <v>-100</v>
      </c>
      <c r="J17" s="23">
        <f t="shared" si="1"/>
        <v>0</v>
      </c>
      <c r="K17" s="61">
        <f>SUM(J17:J18)</f>
        <v>-100</v>
      </c>
      <c r="L17" s="62">
        <f>ABS(K17)</f>
        <v>100</v>
      </c>
      <c r="M17" s="26">
        <f t="shared" si="4"/>
        <v>-100</v>
      </c>
      <c r="N17" s="61">
        <f>SUM(M17:M18)</f>
        <v>-200</v>
      </c>
      <c r="O17" s="62">
        <f>ABS(N17)</f>
        <v>200</v>
      </c>
      <c r="P17" s="63">
        <f>MIN(L17,O17)</f>
        <v>100</v>
      </c>
      <c r="Q17" s="59">
        <f>P17*G17</f>
        <v>12000</v>
      </c>
      <c r="R17" s="64">
        <v>0.2</v>
      </c>
      <c r="S17" s="58">
        <v>0.35</v>
      </c>
      <c r="T17" s="59">
        <f>Q17*S17</f>
        <v>4200</v>
      </c>
      <c r="U17" s="59">
        <f>T17*R17</f>
        <v>840</v>
      </c>
    </row>
    <row r="18" spans="1:21" ht="14.25" customHeight="1">
      <c r="A18" s="60"/>
      <c r="B18" s="24" t="s">
        <v>6</v>
      </c>
      <c r="C18" s="24" t="s">
        <v>7</v>
      </c>
      <c r="D18" s="12">
        <v>44434</v>
      </c>
      <c r="E18" s="24" t="s">
        <v>10</v>
      </c>
      <c r="F18" s="24">
        <v>150</v>
      </c>
      <c r="G18" s="24">
        <v>120</v>
      </c>
      <c r="H18" s="24">
        <v>100</v>
      </c>
      <c r="I18" s="25">
        <f t="shared" si="0"/>
        <v>-100</v>
      </c>
      <c r="J18" s="23">
        <f t="shared" si="1"/>
        <v>-100</v>
      </c>
      <c r="K18" s="61"/>
      <c r="L18" s="62"/>
      <c r="M18" s="26">
        <f t="shared" si="4"/>
        <v>-100</v>
      </c>
      <c r="N18" s="61"/>
      <c r="O18" s="62"/>
      <c r="P18" s="63"/>
      <c r="Q18" s="59"/>
      <c r="R18" s="64"/>
      <c r="S18" s="58"/>
      <c r="T18" s="59"/>
      <c r="U18" s="59"/>
    </row>
    <row r="19" spans="1:21" ht="14.25" customHeight="1">
      <c r="A19" s="60">
        <v>11</v>
      </c>
      <c r="B19" s="24" t="s">
        <v>6</v>
      </c>
      <c r="C19" s="24" t="s">
        <v>7</v>
      </c>
      <c r="D19" s="12">
        <v>44434</v>
      </c>
      <c r="E19" s="24" t="s">
        <v>8</v>
      </c>
      <c r="F19" s="24"/>
      <c r="G19" s="24">
        <v>120</v>
      </c>
      <c r="H19" s="24">
        <v>100</v>
      </c>
      <c r="I19" s="25">
        <f t="shared" si="0"/>
        <v>100</v>
      </c>
      <c r="J19" s="23">
        <f t="shared" si="1"/>
        <v>0</v>
      </c>
      <c r="K19" s="61">
        <f>SUM(J19:J21)</f>
        <v>0</v>
      </c>
      <c r="L19" s="62">
        <f>ABS(K19)</f>
        <v>0</v>
      </c>
      <c r="M19" s="26">
        <f t="shared" si="4"/>
        <v>100</v>
      </c>
      <c r="N19" s="61">
        <f>SUM(M19:M21)</f>
        <v>100</v>
      </c>
      <c r="O19" s="62">
        <f>ABS(N19)</f>
        <v>100</v>
      </c>
      <c r="P19" s="63">
        <f>MIN(L19,O19)</f>
        <v>0</v>
      </c>
      <c r="Q19" s="59">
        <f>G19*P19</f>
        <v>0</v>
      </c>
      <c r="R19" s="64">
        <v>0.2</v>
      </c>
      <c r="S19" s="58">
        <v>0.35</v>
      </c>
      <c r="T19" s="59">
        <f>Q19*S19</f>
        <v>0</v>
      </c>
      <c r="U19" s="59">
        <f>T19*R19</f>
        <v>0</v>
      </c>
    </row>
    <row r="20" spans="1:21">
      <c r="A20" s="60"/>
      <c r="B20" s="24" t="s">
        <v>6</v>
      </c>
      <c r="C20" s="24" t="s">
        <v>7</v>
      </c>
      <c r="D20" s="12">
        <v>44434</v>
      </c>
      <c r="E20" s="24" t="s">
        <v>9</v>
      </c>
      <c r="F20" s="24">
        <v>80</v>
      </c>
      <c r="G20" s="24">
        <v>120</v>
      </c>
      <c r="H20" s="24">
        <v>100</v>
      </c>
      <c r="I20" s="25">
        <f t="shared" si="0"/>
        <v>100</v>
      </c>
      <c r="J20" s="23">
        <f t="shared" si="1"/>
        <v>100</v>
      </c>
      <c r="K20" s="61"/>
      <c r="L20" s="62"/>
      <c r="M20" s="26">
        <f t="shared" si="4"/>
        <v>100</v>
      </c>
      <c r="N20" s="61"/>
      <c r="O20" s="62"/>
      <c r="P20" s="63"/>
      <c r="Q20" s="59"/>
      <c r="R20" s="64"/>
      <c r="S20" s="58"/>
      <c r="T20" s="59"/>
      <c r="U20" s="59"/>
    </row>
    <row r="21" spans="1:21" ht="14.25" customHeight="1">
      <c r="A21" s="60"/>
      <c r="B21" s="24" t="s">
        <v>6</v>
      </c>
      <c r="C21" s="24" t="s">
        <v>7</v>
      </c>
      <c r="D21" s="12">
        <v>44434</v>
      </c>
      <c r="E21" s="24" t="s">
        <v>10</v>
      </c>
      <c r="F21" s="24">
        <v>150</v>
      </c>
      <c r="G21" s="24">
        <v>120</v>
      </c>
      <c r="H21" s="24">
        <v>100</v>
      </c>
      <c r="I21" s="25">
        <f t="shared" si="0"/>
        <v>-100</v>
      </c>
      <c r="J21" s="23">
        <f t="shared" si="1"/>
        <v>-100</v>
      </c>
      <c r="K21" s="61"/>
      <c r="L21" s="62"/>
      <c r="M21" s="26">
        <f t="shared" si="4"/>
        <v>-100</v>
      </c>
      <c r="N21" s="61"/>
      <c r="O21" s="62"/>
      <c r="P21" s="63"/>
      <c r="Q21" s="59"/>
      <c r="R21" s="64"/>
      <c r="S21" s="58"/>
      <c r="T21" s="59"/>
      <c r="U21" s="59"/>
    </row>
    <row r="22" spans="1:21" ht="14.25" customHeight="1">
      <c r="A22" s="60">
        <v>12</v>
      </c>
      <c r="B22" s="24" t="s">
        <v>6</v>
      </c>
      <c r="C22" s="24" t="s">
        <v>7</v>
      </c>
      <c r="D22" s="12">
        <v>44434</v>
      </c>
      <c r="E22" s="24" t="s">
        <v>8</v>
      </c>
      <c r="F22" s="24"/>
      <c r="G22" s="24">
        <v>120</v>
      </c>
      <c r="H22" s="24">
        <v>100</v>
      </c>
      <c r="I22" s="25">
        <f t="shared" si="0"/>
        <v>100</v>
      </c>
      <c r="J22" s="23">
        <f t="shared" si="1"/>
        <v>0</v>
      </c>
      <c r="K22" s="61">
        <f>SUM(J22:J24)</f>
        <v>100</v>
      </c>
      <c r="L22" s="62">
        <f>ABS(K22)</f>
        <v>100</v>
      </c>
      <c r="M22" s="26">
        <f t="shared" si="4"/>
        <v>100</v>
      </c>
      <c r="N22" s="61">
        <f>SUM(M22:M24)</f>
        <v>200</v>
      </c>
      <c r="O22" s="62">
        <f>ABS(N22)</f>
        <v>200</v>
      </c>
      <c r="P22" s="63">
        <f>MIN(L22,O22)</f>
        <v>100</v>
      </c>
      <c r="Q22" s="59">
        <f>G22*P22</f>
        <v>12000</v>
      </c>
      <c r="R22" s="64">
        <v>0.2</v>
      </c>
      <c r="S22" s="58">
        <v>0.35</v>
      </c>
      <c r="T22" s="59">
        <f>Q22*S22</f>
        <v>4200</v>
      </c>
      <c r="U22" s="59">
        <f>T22*R22</f>
        <v>840</v>
      </c>
    </row>
    <row r="23" spans="1:21">
      <c r="A23" s="60"/>
      <c r="B23" s="24" t="s">
        <v>6</v>
      </c>
      <c r="C23" s="24" t="s">
        <v>7</v>
      </c>
      <c r="D23" s="12">
        <v>44434</v>
      </c>
      <c r="E23" s="24" t="s">
        <v>9</v>
      </c>
      <c r="F23" s="24">
        <v>80</v>
      </c>
      <c r="G23" s="24">
        <v>120</v>
      </c>
      <c r="H23" s="24">
        <v>100</v>
      </c>
      <c r="I23" s="25">
        <f t="shared" si="0"/>
        <v>100</v>
      </c>
      <c r="J23" s="23">
        <f t="shared" si="1"/>
        <v>100</v>
      </c>
      <c r="K23" s="61"/>
      <c r="L23" s="62"/>
      <c r="M23" s="26">
        <f t="shared" si="4"/>
        <v>100</v>
      </c>
      <c r="N23" s="61"/>
      <c r="O23" s="62"/>
      <c r="P23" s="63"/>
      <c r="Q23" s="59"/>
      <c r="R23" s="64"/>
      <c r="S23" s="58"/>
      <c r="T23" s="59"/>
      <c r="U23" s="59"/>
    </row>
    <row r="24" spans="1:21" ht="14.25" customHeight="1">
      <c r="A24" s="60"/>
      <c r="B24" s="24" t="s">
        <v>6</v>
      </c>
      <c r="C24" s="24" t="s">
        <v>7</v>
      </c>
      <c r="D24" s="12">
        <v>44434</v>
      </c>
      <c r="E24" s="24" t="s">
        <v>10</v>
      </c>
      <c r="F24" s="24">
        <v>80</v>
      </c>
      <c r="G24" s="24">
        <v>120</v>
      </c>
      <c r="H24" s="24">
        <v>100</v>
      </c>
      <c r="I24" s="25">
        <f t="shared" si="0"/>
        <v>-100</v>
      </c>
      <c r="J24" s="23">
        <f t="shared" si="1"/>
        <v>0</v>
      </c>
      <c r="K24" s="61"/>
      <c r="L24" s="62"/>
      <c r="M24" s="26">
        <f t="shared" si="4"/>
        <v>0</v>
      </c>
      <c r="N24" s="61"/>
      <c r="O24" s="62"/>
      <c r="P24" s="63"/>
      <c r="Q24" s="59"/>
      <c r="R24" s="64"/>
      <c r="S24" s="58"/>
      <c r="T24" s="59"/>
      <c r="U24" s="59"/>
    </row>
    <row r="25" spans="1:21">
      <c r="A25" s="60">
        <v>13</v>
      </c>
      <c r="B25" s="24" t="s">
        <v>6</v>
      </c>
      <c r="C25" s="24" t="s">
        <v>7</v>
      </c>
      <c r="D25" s="12">
        <v>44434</v>
      </c>
      <c r="E25" s="24" t="s">
        <v>9</v>
      </c>
      <c r="F25" s="24">
        <v>80</v>
      </c>
      <c r="G25" s="24">
        <v>120</v>
      </c>
      <c r="H25" s="24">
        <v>100</v>
      </c>
      <c r="I25" s="25">
        <f t="shared" si="0"/>
        <v>100</v>
      </c>
      <c r="J25" s="23">
        <f t="shared" si="1"/>
        <v>100</v>
      </c>
      <c r="K25" s="61">
        <f>SUM(J25:J28)</f>
        <v>0</v>
      </c>
      <c r="L25" s="62">
        <f>ABS(K25)</f>
        <v>0</v>
      </c>
      <c r="M25" s="26">
        <f t="shared" si="4"/>
        <v>100</v>
      </c>
      <c r="N25" s="61">
        <f>SUM(M25:M28)</f>
        <v>0</v>
      </c>
      <c r="O25" s="62">
        <f>ABS(N25)</f>
        <v>0</v>
      </c>
      <c r="P25" s="63">
        <f>MIN(L25,O25)</f>
        <v>0</v>
      </c>
      <c r="Q25" s="59">
        <f>G25*P25</f>
        <v>0</v>
      </c>
      <c r="R25" s="64">
        <v>0.2</v>
      </c>
      <c r="S25" s="58">
        <v>0.35</v>
      </c>
      <c r="T25" s="59">
        <f>Q25*S25</f>
        <v>0</v>
      </c>
      <c r="U25" s="59">
        <f>T25*R25</f>
        <v>0</v>
      </c>
    </row>
    <row r="26" spans="1:21">
      <c r="A26" s="60"/>
      <c r="B26" s="24" t="s">
        <v>6</v>
      </c>
      <c r="C26" s="24" t="s">
        <v>7</v>
      </c>
      <c r="D26" s="12">
        <v>44434</v>
      </c>
      <c r="E26" s="24" t="s">
        <v>9</v>
      </c>
      <c r="F26" s="24">
        <v>150</v>
      </c>
      <c r="G26" s="24">
        <v>120</v>
      </c>
      <c r="H26" s="24">
        <v>-100</v>
      </c>
      <c r="I26" s="25">
        <f t="shared" si="0"/>
        <v>-100</v>
      </c>
      <c r="J26" s="23">
        <f t="shared" si="1"/>
        <v>0</v>
      </c>
      <c r="K26" s="61"/>
      <c r="L26" s="62"/>
      <c r="M26" s="26">
        <f t="shared" si="4"/>
        <v>0</v>
      </c>
      <c r="N26" s="61"/>
      <c r="O26" s="62"/>
      <c r="P26" s="63"/>
      <c r="Q26" s="59"/>
      <c r="R26" s="64"/>
      <c r="S26" s="58"/>
      <c r="T26" s="59"/>
      <c r="U26" s="59"/>
    </row>
    <row r="27" spans="1:21" ht="14.25" customHeight="1">
      <c r="A27" s="60"/>
      <c r="B27" s="24" t="s">
        <v>6</v>
      </c>
      <c r="C27" s="24" t="s">
        <v>7</v>
      </c>
      <c r="D27" s="12">
        <v>44434</v>
      </c>
      <c r="E27" s="24" t="s">
        <v>10</v>
      </c>
      <c r="F27" s="24">
        <v>80</v>
      </c>
      <c r="G27" s="24">
        <v>120</v>
      </c>
      <c r="H27" s="24">
        <v>-100</v>
      </c>
      <c r="I27" s="25">
        <f t="shared" si="0"/>
        <v>100</v>
      </c>
      <c r="J27" s="23">
        <f t="shared" si="1"/>
        <v>0</v>
      </c>
      <c r="K27" s="61"/>
      <c r="L27" s="62"/>
      <c r="M27" s="26">
        <f t="shared" si="4"/>
        <v>0</v>
      </c>
      <c r="N27" s="61"/>
      <c r="O27" s="62"/>
      <c r="P27" s="63"/>
      <c r="Q27" s="59"/>
      <c r="R27" s="64"/>
      <c r="S27" s="58"/>
      <c r="T27" s="59"/>
      <c r="U27" s="59"/>
    </row>
    <row r="28" spans="1:21" ht="14.25" customHeight="1">
      <c r="A28" s="60"/>
      <c r="B28" s="24" t="s">
        <v>6</v>
      </c>
      <c r="C28" s="24" t="s">
        <v>7</v>
      </c>
      <c r="D28" s="12">
        <v>44434</v>
      </c>
      <c r="E28" s="24" t="s">
        <v>10</v>
      </c>
      <c r="F28" s="24">
        <v>150</v>
      </c>
      <c r="G28" s="24">
        <v>120</v>
      </c>
      <c r="H28" s="24">
        <v>100</v>
      </c>
      <c r="I28" s="25">
        <f t="shared" si="0"/>
        <v>-100</v>
      </c>
      <c r="J28" s="23">
        <f t="shared" si="1"/>
        <v>-100</v>
      </c>
      <c r="K28" s="61"/>
      <c r="L28" s="62"/>
      <c r="M28" s="26">
        <f t="shared" si="4"/>
        <v>-100</v>
      </c>
      <c r="N28" s="61"/>
      <c r="O28" s="62"/>
      <c r="P28" s="63"/>
      <c r="Q28" s="59"/>
      <c r="R28" s="64"/>
      <c r="S28" s="58"/>
      <c r="T28" s="59"/>
      <c r="U28" s="59"/>
    </row>
    <row r="29" spans="1:21">
      <c r="A29" s="60">
        <v>14</v>
      </c>
      <c r="B29" s="24" t="s">
        <v>6</v>
      </c>
      <c r="C29" s="24" t="s">
        <v>7</v>
      </c>
      <c r="D29" s="12">
        <v>44434</v>
      </c>
      <c r="E29" s="24" t="s">
        <v>9</v>
      </c>
      <c r="F29" s="24">
        <v>80</v>
      </c>
      <c r="G29" s="24">
        <v>120</v>
      </c>
      <c r="H29" s="24">
        <v>100</v>
      </c>
      <c r="I29" s="25">
        <f t="shared" si="0"/>
        <v>100</v>
      </c>
      <c r="J29" s="23">
        <f t="shared" si="1"/>
        <v>100</v>
      </c>
      <c r="K29" s="61">
        <f>SUM(J29:J32)</f>
        <v>100</v>
      </c>
      <c r="L29" s="62">
        <f>ABS(K29)</f>
        <v>100</v>
      </c>
      <c r="M29" s="26">
        <f t="shared" si="4"/>
        <v>100</v>
      </c>
      <c r="N29" s="61">
        <f>SUM(M29:M32)</f>
        <v>200</v>
      </c>
      <c r="O29" s="62">
        <f>ABS(N29)</f>
        <v>200</v>
      </c>
      <c r="P29" s="63">
        <f>MIN(L29,O29)</f>
        <v>100</v>
      </c>
      <c r="Q29" s="59">
        <f>G29*P29</f>
        <v>12000</v>
      </c>
      <c r="R29" s="64">
        <v>0.2</v>
      </c>
      <c r="S29" s="58">
        <v>0.35</v>
      </c>
      <c r="T29" s="59">
        <f>Q29*S29</f>
        <v>4200</v>
      </c>
      <c r="U29" s="59">
        <f>T29*R29</f>
        <v>840</v>
      </c>
    </row>
    <row r="30" spans="1:21">
      <c r="A30" s="60"/>
      <c r="B30" s="24" t="s">
        <v>6</v>
      </c>
      <c r="C30" s="24" t="s">
        <v>7</v>
      </c>
      <c r="D30" s="12">
        <v>44434</v>
      </c>
      <c r="E30" s="24" t="s">
        <v>9</v>
      </c>
      <c r="F30" s="24">
        <v>150</v>
      </c>
      <c r="G30" s="24">
        <v>120</v>
      </c>
      <c r="H30" s="24">
        <v>100</v>
      </c>
      <c r="I30" s="25">
        <f t="shared" si="0"/>
        <v>100</v>
      </c>
      <c r="J30" s="23">
        <f t="shared" si="1"/>
        <v>0</v>
      </c>
      <c r="K30" s="61"/>
      <c r="L30" s="62"/>
      <c r="M30" s="26">
        <f t="shared" si="4"/>
        <v>0</v>
      </c>
      <c r="N30" s="61"/>
      <c r="O30" s="62"/>
      <c r="P30" s="63"/>
      <c r="Q30" s="59"/>
      <c r="R30" s="64"/>
      <c r="S30" s="58"/>
      <c r="T30" s="59"/>
      <c r="U30" s="59"/>
    </row>
    <row r="31" spans="1:21" ht="14.25" customHeight="1">
      <c r="A31" s="60"/>
      <c r="B31" s="24" t="s">
        <v>6</v>
      </c>
      <c r="C31" s="24" t="s">
        <v>7</v>
      </c>
      <c r="D31" s="12">
        <v>44434</v>
      </c>
      <c r="E31" s="24" t="s">
        <v>10</v>
      </c>
      <c r="F31" s="24">
        <v>80</v>
      </c>
      <c r="G31" s="24">
        <v>120</v>
      </c>
      <c r="H31" s="24">
        <v>-100</v>
      </c>
      <c r="I31" s="25">
        <f t="shared" si="0"/>
        <v>100</v>
      </c>
      <c r="J31" s="23">
        <f t="shared" si="1"/>
        <v>0</v>
      </c>
      <c r="K31" s="61"/>
      <c r="L31" s="62"/>
      <c r="M31" s="26">
        <f t="shared" si="4"/>
        <v>0</v>
      </c>
      <c r="N31" s="61"/>
      <c r="O31" s="62"/>
      <c r="P31" s="63"/>
      <c r="Q31" s="59"/>
      <c r="R31" s="64"/>
      <c r="S31" s="58"/>
      <c r="T31" s="59"/>
      <c r="U31" s="59"/>
    </row>
    <row r="32" spans="1:21" ht="14.25" customHeight="1">
      <c r="A32" s="60"/>
      <c r="B32" s="24" t="s">
        <v>6</v>
      </c>
      <c r="C32" s="24" t="s">
        <v>7</v>
      </c>
      <c r="D32" s="12">
        <v>44434</v>
      </c>
      <c r="E32" s="24" t="s">
        <v>10</v>
      </c>
      <c r="F32" s="24">
        <v>150</v>
      </c>
      <c r="G32" s="24">
        <v>120</v>
      </c>
      <c r="H32" s="24">
        <v>-100</v>
      </c>
      <c r="I32" s="25">
        <f t="shared" si="0"/>
        <v>100</v>
      </c>
      <c r="J32" s="23">
        <f t="shared" si="1"/>
        <v>0</v>
      </c>
      <c r="K32" s="61"/>
      <c r="L32" s="62"/>
      <c r="M32" s="26">
        <f t="shared" si="4"/>
        <v>100</v>
      </c>
      <c r="N32" s="61"/>
      <c r="O32" s="62"/>
      <c r="P32" s="63"/>
      <c r="Q32" s="59"/>
      <c r="R32" s="64"/>
      <c r="S32" s="58"/>
      <c r="T32" s="59"/>
      <c r="U32" s="59"/>
    </row>
    <row r="33" spans="1:21">
      <c r="A33" s="60">
        <v>15</v>
      </c>
      <c r="B33" s="24" t="s">
        <v>6</v>
      </c>
      <c r="C33" s="24" t="s">
        <v>7</v>
      </c>
      <c r="D33" s="12">
        <v>44434</v>
      </c>
      <c r="E33" s="24" t="s">
        <v>9</v>
      </c>
      <c r="F33" s="24">
        <v>80</v>
      </c>
      <c r="G33" s="24">
        <v>120</v>
      </c>
      <c r="H33" s="24">
        <v>100</v>
      </c>
      <c r="I33" s="25">
        <f t="shared" si="0"/>
        <v>100</v>
      </c>
      <c r="J33" s="23">
        <f t="shared" si="1"/>
        <v>100</v>
      </c>
      <c r="K33" s="61">
        <f>SUM(J33:J36)</f>
        <v>200</v>
      </c>
      <c r="L33" s="62">
        <f>ABS(K33)</f>
        <v>200</v>
      </c>
      <c r="M33" s="26">
        <f t="shared" si="4"/>
        <v>100</v>
      </c>
      <c r="N33" s="61">
        <f>SUM(M33:M36)</f>
        <v>400</v>
      </c>
      <c r="O33" s="62">
        <f>ABS(N33)</f>
        <v>400</v>
      </c>
      <c r="P33" s="63">
        <f>MIN(L33,O33)</f>
        <v>200</v>
      </c>
      <c r="Q33" s="59">
        <f>G33*P33</f>
        <v>24000</v>
      </c>
      <c r="R33" s="64">
        <v>0.2</v>
      </c>
      <c r="S33" s="58">
        <v>0.35</v>
      </c>
      <c r="T33" s="59">
        <f>Q33*S33</f>
        <v>8400</v>
      </c>
      <c r="U33" s="59">
        <f>T33*R33</f>
        <v>1680</v>
      </c>
    </row>
    <row r="34" spans="1:21">
      <c r="A34" s="60"/>
      <c r="B34" s="24" t="s">
        <v>6</v>
      </c>
      <c r="C34" s="24" t="s">
        <v>7</v>
      </c>
      <c r="D34" s="12">
        <v>44434</v>
      </c>
      <c r="E34" s="24" t="s">
        <v>9</v>
      </c>
      <c r="F34" s="24">
        <v>90</v>
      </c>
      <c r="G34" s="24">
        <v>120</v>
      </c>
      <c r="H34" s="24">
        <v>100</v>
      </c>
      <c r="I34" s="25">
        <f t="shared" si="0"/>
        <v>100</v>
      </c>
      <c r="J34" s="23">
        <f t="shared" si="1"/>
        <v>100</v>
      </c>
      <c r="K34" s="61"/>
      <c r="L34" s="62"/>
      <c r="M34" s="26">
        <f t="shared" si="4"/>
        <v>100</v>
      </c>
      <c r="N34" s="61"/>
      <c r="O34" s="62"/>
      <c r="P34" s="63"/>
      <c r="Q34" s="59"/>
      <c r="R34" s="64"/>
      <c r="S34" s="58"/>
      <c r="T34" s="59"/>
      <c r="U34" s="59"/>
    </row>
    <row r="35" spans="1:21" ht="14.25" customHeight="1">
      <c r="A35" s="60"/>
      <c r="B35" s="24" t="s">
        <v>6</v>
      </c>
      <c r="C35" s="24" t="s">
        <v>7</v>
      </c>
      <c r="D35" s="12">
        <v>44434</v>
      </c>
      <c r="E35" s="24" t="s">
        <v>10</v>
      </c>
      <c r="F35" s="24">
        <v>140</v>
      </c>
      <c r="G35" s="24">
        <v>120</v>
      </c>
      <c r="H35" s="24">
        <v>-100</v>
      </c>
      <c r="I35" s="25">
        <f t="shared" si="0"/>
        <v>100</v>
      </c>
      <c r="J35" s="23">
        <f t="shared" si="1"/>
        <v>0</v>
      </c>
      <c r="K35" s="61"/>
      <c r="L35" s="62"/>
      <c r="M35" s="26">
        <f t="shared" si="4"/>
        <v>100</v>
      </c>
      <c r="N35" s="61"/>
      <c r="O35" s="62"/>
      <c r="P35" s="63"/>
      <c r="Q35" s="59"/>
      <c r="R35" s="64"/>
      <c r="S35" s="58"/>
      <c r="T35" s="59"/>
      <c r="U35" s="59"/>
    </row>
    <row r="36" spans="1:21" ht="14.25" customHeight="1">
      <c r="A36" s="60"/>
      <c r="B36" s="24" t="s">
        <v>6</v>
      </c>
      <c r="C36" s="24" t="s">
        <v>7</v>
      </c>
      <c r="D36" s="12">
        <v>44434</v>
      </c>
      <c r="E36" s="24" t="s">
        <v>10</v>
      </c>
      <c r="F36" s="24">
        <v>150</v>
      </c>
      <c r="G36" s="24">
        <v>120</v>
      </c>
      <c r="H36" s="24">
        <v>-100</v>
      </c>
      <c r="I36" s="25">
        <f t="shared" si="0"/>
        <v>100</v>
      </c>
      <c r="J36" s="23">
        <f t="shared" si="1"/>
        <v>0</v>
      </c>
      <c r="K36" s="61"/>
      <c r="L36" s="62"/>
      <c r="M36" s="26">
        <f t="shared" si="4"/>
        <v>100</v>
      </c>
      <c r="N36" s="61"/>
      <c r="O36" s="62"/>
      <c r="P36" s="63"/>
      <c r="Q36" s="59"/>
      <c r="R36" s="64"/>
      <c r="S36" s="58"/>
      <c r="T36" s="59"/>
      <c r="U36" s="59"/>
    </row>
    <row r="37" spans="1:21">
      <c r="A37" s="60">
        <v>16</v>
      </c>
      <c r="B37" s="24" t="s">
        <v>6</v>
      </c>
      <c r="C37" s="24" t="s">
        <v>7</v>
      </c>
      <c r="D37" s="12">
        <v>44434</v>
      </c>
      <c r="E37" s="24" t="s">
        <v>9</v>
      </c>
      <c r="F37" s="24">
        <v>80</v>
      </c>
      <c r="G37" s="24">
        <v>120</v>
      </c>
      <c r="H37" s="24">
        <v>100</v>
      </c>
      <c r="I37" s="25">
        <f t="shared" si="0"/>
        <v>100</v>
      </c>
      <c r="J37" s="23">
        <f t="shared" si="1"/>
        <v>100</v>
      </c>
      <c r="K37" s="61">
        <f>SUM(J37:J40)</f>
        <v>0</v>
      </c>
      <c r="L37" s="62">
        <f>ABS(K37)</f>
        <v>0</v>
      </c>
      <c r="M37" s="26">
        <f t="shared" si="4"/>
        <v>100</v>
      </c>
      <c r="N37" s="61">
        <f>SUM(M37:M40)</f>
        <v>0</v>
      </c>
      <c r="O37" s="62">
        <f>ABS(N37)</f>
        <v>0</v>
      </c>
      <c r="P37" s="63">
        <f>MIN(L37,O37)</f>
        <v>0</v>
      </c>
      <c r="Q37" s="59">
        <f>G37*P37</f>
        <v>0</v>
      </c>
      <c r="R37" s="64">
        <v>0.2</v>
      </c>
      <c r="S37" s="58">
        <v>0.35</v>
      </c>
      <c r="T37" s="59">
        <f>Q37*S37</f>
        <v>0</v>
      </c>
      <c r="U37" s="59">
        <f>T37*R37</f>
        <v>0</v>
      </c>
    </row>
    <row r="38" spans="1:21">
      <c r="A38" s="60"/>
      <c r="B38" s="24" t="s">
        <v>6</v>
      </c>
      <c r="C38" s="24" t="s">
        <v>7</v>
      </c>
      <c r="D38" s="12">
        <v>44434</v>
      </c>
      <c r="E38" s="24" t="s">
        <v>9</v>
      </c>
      <c r="F38" s="24">
        <v>90</v>
      </c>
      <c r="G38" s="24">
        <v>120</v>
      </c>
      <c r="H38" s="24">
        <v>100</v>
      </c>
      <c r="I38" s="25">
        <f t="shared" si="0"/>
        <v>100</v>
      </c>
      <c r="J38" s="23">
        <f t="shared" si="1"/>
        <v>100</v>
      </c>
      <c r="K38" s="61"/>
      <c r="L38" s="62"/>
      <c r="M38" s="26">
        <f t="shared" si="4"/>
        <v>100</v>
      </c>
      <c r="N38" s="61"/>
      <c r="O38" s="62"/>
      <c r="P38" s="63"/>
      <c r="Q38" s="59"/>
      <c r="R38" s="64"/>
      <c r="S38" s="58"/>
      <c r="T38" s="59"/>
      <c r="U38" s="59"/>
    </row>
    <row r="39" spans="1:21" ht="14.25" customHeight="1">
      <c r="A39" s="60"/>
      <c r="B39" s="24" t="s">
        <v>6</v>
      </c>
      <c r="C39" s="24" t="s">
        <v>7</v>
      </c>
      <c r="D39" s="12">
        <v>44434</v>
      </c>
      <c r="E39" s="24" t="s">
        <v>10</v>
      </c>
      <c r="F39" s="24">
        <v>140</v>
      </c>
      <c r="G39" s="24">
        <v>120</v>
      </c>
      <c r="H39" s="24">
        <v>100</v>
      </c>
      <c r="I39" s="25">
        <f t="shared" si="0"/>
        <v>-100</v>
      </c>
      <c r="J39" s="23">
        <f t="shared" si="1"/>
        <v>-100</v>
      </c>
      <c r="K39" s="61"/>
      <c r="L39" s="62"/>
      <c r="M39" s="26">
        <f t="shared" si="4"/>
        <v>-100</v>
      </c>
      <c r="N39" s="61"/>
      <c r="O39" s="62"/>
      <c r="P39" s="63"/>
      <c r="Q39" s="59"/>
      <c r="R39" s="64"/>
      <c r="S39" s="58"/>
      <c r="T39" s="59"/>
      <c r="U39" s="59"/>
    </row>
    <row r="40" spans="1:21" ht="14.25" customHeight="1">
      <c r="A40" s="60"/>
      <c r="B40" s="24" t="s">
        <v>6</v>
      </c>
      <c r="C40" s="24" t="s">
        <v>7</v>
      </c>
      <c r="D40" s="12">
        <v>44434</v>
      </c>
      <c r="E40" s="24" t="s">
        <v>10</v>
      </c>
      <c r="F40" s="24">
        <v>150</v>
      </c>
      <c r="G40" s="24">
        <v>120</v>
      </c>
      <c r="H40" s="24">
        <v>100</v>
      </c>
      <c r="I40" s="25">
        <f t="shared" si="0"/>
        <v>-100</v>
      </c>
      <c r="J40" s="23">
        <f t="shared" si="1"/>
        <v>-100</v>
      </c>
      <c r="K40" s="61"/>
      <c r="L40" s="62"/>
      <c r="M40" s="26">
        <f t="shared" si="4"/>
        <v>-100</v>
      </c>
      <c r="N40" s="61"/>
      <c r="O40" s="62"/>
      <c r="P40" s="63"/>
      <c r="Q40" s="59"/>
      <c r="R40" s="64"/>
      <c r="S40" s="58"/>
      <c r="T40" s="59"/>
      <c r="U40" s="59"/>
    </row>
    <row r="41" spans="1:21">
      <c r="A41" s="60">
        <v>17</v>
      </c>
      <c r="B41" s="24" t="s">
        <v>6</v>
      </c>
      <c r="C41" s="24" t="s">
        <v>7</v>
      </c>
      <c r="D41" s="12">
        <v>44434</v>
      </c>
      <c r="E41" s="24" t="s">
        <v>9</v>
      </c>
      <c r="F41" s="24">
        <v>80</v>
      </c>
      <c r="G41" s="24">
        <v>120</v>
      </c>
      <c r="H41" s="24">
        <v>-100</v>
      </c>
      <c r="I41" s="25">
        <f t="shared" si="0"/>
        <v>-100</v>
      </c>
      <c r="J41" s="23">
        <f t="shared" si="1"/>
        <v>0</v>
      </c>
      <c r="K41" s="61">
        <f>SUM(J41:J44)</f>
        <v>200</v>
      </c>
      <c r="L41" s="62">
        <f>ABS(K41)</f>
        <v>200</v>
      </c>
      <c r="M41" s="26">
        <f t="shared" si="4"/>
        <v>-100</v>
      </c>
      <c r="N41" s="61">
        <f>SUM(M41:M44)</f>
        <v>200</v>
      </c>
      <c r="O41" s="62">
        <f>ABS(N41)</f>
        <v>200</v>
      </c>
      <c r="P41" s="63">
        <f>MIN(L41,O41)</f>
        <v>200</v>
      </c>
      <c r="Q41" s="59">
        <f>G41*P41</f>
        <v>24000</v>
      </c>
      <c r="R41" s="64">
        <v>0.2</v>
      </c>
      <c r="S41" s="58">
        <v>0.35</v>
      </c>
      <c r="T41" s="59">
        <f>Q41*S41</f>
        <v>8400</v>
      </c>
      <c r="U41" s="59">
        <f>T41*R41</f>
        <v>1680</v>
      </c>
    </row>
    <row r="42" spans="1:21">
      <c r="A42" s="60"/>
      <c r="B42" s="24" t="s">
        <v>6</v>
      </c>
      <c r="C42" s="24" t="s">
        <v>7</v>
      </c>
      <c r="D42" s="12">
        <v>44434</v>
      </c>
      <c r="E42" s="24" t="s">
        <v>9</v>
      </c>
      <c r="F42" s="24">
        <v>90</v>
      </c>
      <c r="G42" s="24">
        <v>120</v>
      </c>
      <c r="H42" s="24">
        <v>200</v>
      </c>
      <c r="I42" s="25">
        <f t="shared" si="0"/>
        <v>200</v>
      </c>
      <c r="J42" s="23">
        <f t="shared" si="1"/>
        <v>200</v>
      </c>
      <c r="K42" s="61"/>
      <c r="L42" s="62"/>
      <c r="M42" s="26">
        <f t="shared" si="4"/>
        <v>200</v>
      </c>
      <c r="N42" s="61"/>
      <c r="O42" s="62"/>
      <c r="P42" s="63"/>
      <c r="Q42" s="59"/>
      <c r="R42" s="64"/>
      <c r="S42" s="58"/>
      <c r="T42" s="59"/>
      <c r="U42" s="59"/>
    </row>
    <row r="43" spans="1:21">
      <c r="A43" s="60"/>
      <c r="B43" s="24" t="s">
        <v>6</v>
      </c>
      <c r="C43" s="24" t="s">
        <v>7</v>
      </c>
      <c r="D43" s="12">
        <v>44434</v>
      </c>
      <c r="E43" s="24" t="s">
        <v>9</v>
      </c>
      <c r="F43" s="24">
        <v>100</v>
      </c>
      <c r="G43" s="24">
        <v>120</v>
      </c>
      <c r="H43" s="24">
        <v>-100</v>
      </c>
      <c r="I43" s="25">
        <f t="shared" si="0"/>
        <v>-100</v>
      </c>
      <c r="J43" s="23">
        <f t="shared" si="1"/>
        <v>0</v>
      </c>
      <c r="K43" s="61"/>
      <c r="L43" s="62"/>
      <c r="M43" s="26">
        <f t="shared" si="4"/>
        <v>-100</v>
      </c>
      <c r="N43" s="61"/>
      <c r="O43" s="62"/>
      <c r="P43" s="63"/>
      <c r="Q43" s="59"/>
      <c r="R43" s="64"/>
      <c r="S43" s="58"/>
      <c r="T43" s="59"/>
      <c r="U43" s="59"/>
    </row>
    <row r="44" spans="1:21" ht="14.25" customHeight="1">
      <c r="A44" s="60"/>
      <c r="B44" s="24" t="s">
        <v>6</v>
      </c>
      <c r="C44" s="24" t="s">
        <v>7</v>
      </c>
      <c r="D44" s="12">
        <v>44434</v>
      </c>
      <c r="E44" s="24" t="s">
        <v>8</v>
      </c>
      <c r="F44" s="24"/>
      <c r="G44" s="24">
        <v>120</v>
      </c>
      <c r="H44" s="24">
        <v>200</v>
      </c>
      <c r="I44" s="25">
        <f t="shared" si="0"/>
        <v>200</v>
      </c>
      <c r="J44" s="23">
        <f t="shared" si="1"/>
        <v>0</v>
      </c>
      <c r="K44" s="61"/>
      <c r="L44" s="62"/>
      <c r="M44" s="26">
        <f t="shared" si="4"/>
        <v>200</v>
      </c>
      <c r="N44" s="61"/>
      <c r="O44" s="62"/>
      <c r="P44" s="63"/>
      <c r="Q44" s="59"/>
      <c r="R44" s="64"/>
      <c r="S44" s="58"/>
      <c r="T44" s="59"/>
      <c r="U44" s="59"/>
    </row>
    <row r="45" spans="1:21">
      <c r="A45" s="60">
        <v>18</v>
      </c>
      <c r="B45" s="24" t="s">
        <v>6</v>
      </c>
      <c r="C45" s="24" t="s">
        <v>7</v>
      </c>
      <c r="D45" s="12">
        <v>44434</v>
      </c>
      <c r="E45" s="24" t="s">
        <v>9</v>
      </c>
      <c r="F45" s="24">
        <v>80</v>
      </c>
      <c r="G45" s="24">
        <v>120</v>
      </c>
      <c r="H45" s="24">
        <v>-100</v>
      </c>
      <c r="I45" s="25">
        <f t="shared" si="0"/>
        <v>-100</v>
      </c>
      <c r="J45" s="23">
        <f t="shared" si="1"/>
        <v>0</v>
      </c>
      <c r="K45" s="61">
        <f>SUM(J45:J49)</f>
        <v>0</v>
      </c>
      <c r="L45" s="62">
        <f>ABS(K45)</f>
        <v>0</v>
      </c>
      <c r="M45" s="26">
        <f t="shared" si="4"/>
        <v>-100</v>
      </c>
      <c r="N45" s="61">
        <f>SUM(M45:M49)</f>
        <v>-100</v>
      </c>
      <c r="O45" s="62">
        <f>ABS(N45)</f>
        <v>100</v>
      </c>
      <c r="P45" s="63">
        <f>MIN(L45,O45)</f>
        <v>0</v>
      </c>
      <c r="Q45" s="59">
        <f>G45*P45</f>
        <v>0</v>
      </c>
      <c r="R45" s="64">
        <v>0.2</v>
      </c>
      <c r="S45" s="58">
        <v>0.35</v>
      </c>
      <c r="T45" s="59">
        <f>Q45*S45</f>
        <v>0</v>
      </c>
      <c r="U45" s="59">
        <f>T45*R45</f>
        <v>0</v>
      </c>
    </row>
    <row r="46" spans="1:21">
      <c r="A46" s="60"/>
      <c r="B46" s="24" t="s">
        <v>6</v>
      </c>
      <c r="C46" s="24" t="s">
        <v>7</v>
      </c>
      <c r="D46" s="12">
        <v>44434</v>
      </c>
      <c r="E46" s="24" t="s">
        <v>9</v>
      </c>
      <c r="F46" s="24">
        <v>90</v>
      </c>
      <c r="G46" s="24">
        <v>120</v>
      </c>
      <c r="H46" s="24">
        <v>100</v>
      </c>
      <c r="I46" s="25">
        <f t="shared" si="0"/>
        <v>100</v>
      </c>
      <c r="J46" s="23">
        <f t="shared" si="1"/>
        <v>100</v>
      </c>
      <c r="K46" s="61"/>
      <c r="L46" s="62"/>
      <c r="M46" s="26">
        <f t="shared" si="4"/>
        <v>100</v>
      </c>
      <c r="N46" s="61"/>
      <c r="O46" s="62"/>
      <c r="P46" s="63"/>
      <c r="Q46" s="59"/>
      <c r="R46" s="64"/>
      <c r="S46" s="58"/>
      <c r="T46" s="59"/>
      <c r="U46" s="59"/>
    </row>
    <row r="47" spans="1:21" ht="14.25" customHeight="1">
      <c r="A47" s="60"/>
      <c r="B47" s="24" t="s">
        <v>6</v>
      </c>
      <c r="C47" s="24" t="s">
        <v>7</v>
      </c>
      <c r="D47" s="12">
        <v>44434</v>
      </c>
      <c r="E47" s="24" t="s">
        <v>10</v>
      </c>
      <c r="F47" s="24">
        <v>140</v>
      </c>
      <c r="G47" s="24">
        <v>120</v>
      </c>
      <c r="H47" s="24">
        <v>-100</v>
      </c>
      <c r="I47" s="25">
        <f t="shared" si="0"/>
        <v>100</v>
      </c>
      <c r="J47" s="23">
        <f t="shared" si="1"/>
        <v>0</v>
      </c>
      <c r="K47" s="61"/>
      <c r="L47" s="62"/>
      <c r="M47" s="26">
        <f t="shared" si="4"/>
        <v>100</v>
      </c>
      <c r="N47" s="61"/>
      <c r="O47" s="62"/>
      <c r="P47" s="63"/>
      <c r="Q47" s="59"/>
      <c r="R47" s="64"/>
      <c r="S47" s="58"/>
      <c r="T47" s="59"/>
      <c r="U47" s="59"/>
    </row>
    <row r="48" spans="1:21" ht="14.25" customHeight="1">
      <c r="A48" s="60"/>
      <c r="B48" s="24" t="s">
        <v>6</v>
      </c>
      <c r="C48" s="24" t="s">
        <v>7</v>
      </c>
      <c r="D48" s="12">
        <v>44434</v>
      </c>
      <c r="E48" s="24" t="s">
        <v>10</v>
      </c>
      <c r="F48" s="24">
        <v>150</v>
      </c>
      <c r="G48" s="24">
        <v>120</v>
      </c>
      <c r="H48" s="24">
        <v>100</v>
      </c>
      <c r="I48" s="25">
        <f t="shared" si="0"/>
        <v>-100</v>
      </c>
      <c r="J48" s="23">
        <f t="shared" si="1"/>
        <v>-100</v>
      </c>
      <c r="K48" s="61"/>
      <c r="L48" s="62"/>
      <c r="M48" s="26">
        <f t="shared" si="4"/>
        <v>-100</v>
      </c>
      <c r="N48" s="61"/>
      <c r="O48" s="62"/>
      <c r="P48" s="63"/>
      <c r="Q48" s="59"/>
      <c r="R48" s="64"/>
      <c r="S48" s="58"/>
      <c r="T48" s="59"/>
      <c r="U48" s="59"/>
    </row>
    <row r="49" spans="1:21" ht="14.25" customHeight="1" thickBot="1">
      <c r="A49" s="65"/>
      <c r="B49" s="27" t="s">
        <v>6</v>
      </c>
      <c r="C49" s="27" t="s">
        <v>7</v>
      </c>
      <c r="D49" s="28">
        <v>44434</v>
      </c>
      <c r="E49" s="27" t="s">
        <v>8</v>
      </c>
      <c r="F49" s="27"/>
      <c r="G49" s="27">
        <v>120</v>
      </c>
      <c r="H49" s="27">
        <v>-100</v>
      </c>
      <c r="I49" s="29">
        <f t="shared" si="0"/>
        <v>-100</v>
      </c>
      <c r="J49" s="30">
        <f t="shared" si="1"/>
        <v>0</v>
      </c>
      <c r="K49" s="66"/>
      <c r="L49" s="67"/>
      <c r="M49" s="31">
        <f t="shared" si="4"/>
        <v>-100</v>
      </c>
      <c r="N49" s="66"/>
      <c r="O49" s="67"/>
      <c r="P49" s="63"/>
      <c r="Q49" s="59"/>
      <c r="R49" s="64"/>
      <c r="S49" s="58"/>
      <c r="T49" s="59"/>
      <c r="U49" s="59"/>
    </row>
    <row r="50" spans="1:21" s="1" customFormat="1">
      <c r="D50" s="22"/>
      <c r="G50" s="22"/>
      <c r="H50" s="22"/>
      <c r="I50" s="22"/>
      <c r="J50" s="22"/>
      <c r="K50" s="32"/>
      <c r="L50" s="32"/>
      <c r="M50" s="22"/>
      <c r="N50" s="22"/>
      <c r="O50" s="32"/>
      <c r="Q50" s="22"/>
      <c r="R50" s="22"/>
      <c r="S50" s="33"/>
      <c r="T50" s="22"/>
      <c r="U50" s="22"/>
    </row>
    <row r="51" spans="1:21" s="1" customFormat="1">
      <c r="D51" s="22"/>
      <c r="G51" s="22"/>
      <c r="H51" s="22"/>
      <c r="I51" s="22"/>
      <c r="J51" s="22"/>
      <c r="K51" s="32"/>
      <c r="L51" s="32"/>
      <c r="M51" s="22"/>
      <c r="N51" s="22"/>
      <c r="O51" s="32"/>
      <c r="Q51" s="22"/>
      <c r="R51" s="22"/>
      <c r="S51" s="33"/>
      <c r="T51" s="22"/>
      <c r="U51" s="22"/>
    </row>
    <row r="52" spans="1:21" s="1" customFormat="1">
      <c r="D52" s="22"/>
      <c r="G52" s="22"/>
      <c r="H52" s="22"/>
      <c r="I52" s="22"/>
      <c r="J52" s="22"/>
      <c r="K52" s="32"/>
      <c r="L52" s="32"/>
      <c r="M52" s="22"/>
      <c r="N52" s="22"/>
      <c r="O52" s="32"/>
      <c r="Q52" s="22"/>
      <c r="R52" s="22"/>
      <c r="S52" s="33"/>
      <c r="T52" s="22"/>
      <c r="U52" s="22"/>
    </row>
    <row r="53" spans="1:21" s="1" customFormat="1">
      <c r="D53" s="22"/>
      <c r="G53" s="22"/>
      <c r="H53" s="22"/>
      <c r="I53" s="22"/>
      <c r="J53" s="22"/>
      <c r="K53" s="32"/>
      <c r="L53" s="32"/>
      <c r="M53" s="22"/>
      <c r="N53" s="22"/>
      <c r="O53" s="32"/>
      <c r="Q53" s="22"/>
      <c r="R53" s="22"/>
      <c r="S53" s="33"/>
      <c r="T53" s="22"/>
      <c r="U53" s="22"/>
    </row>
    <row r="54" spans="1:21" s="1" customFormat="1">
      <c r="D54" s="22"/>
      <c r="G54" s="22"/>
      <c r="H54" s="22"/>
      <c r="I54" s="22"/>
      <c r="J54" s="22"/>
      <c r="K54" s="32"/>
      <c r="L54" s="32"/>
      <c r="M54" s="22"/>
      <c r="N54" s="22"/>
      <c r="O54" s="32"/>
      <c r="Q54" s="22"/>
      <c r="R54" s="22"/>
      <c r="S54" s="33"/>
      <c r="T54" s="22"/>
      <c r="U54" s="22"/>
    </row>
    <row r="55" spans="1:21" s="1" customFormat="1">
      <c r="D55" s="22"/>
      <c r="G55" s="22"/>
      <c r="H55" s="22"/>
      <c r="I55" s="22"/>
      <c r="J55" s="22"/>
      <c r="K55" s="32"/>
      <c r="L55" s="32"/>
      <c r="M55" s="22"/>
      <c r="N55" s="22"/>
      <c r="O55" s="32"/>
      <c r="Q55" s="22"/>
      <c r="R55" s="22"/>
      <c r="S55" s="33"/>
      <c r="T55" s="22"/>
      <c r="U55" s="22"/>
    </row>
    <row r="56" spans="1:21" s="1" customFormat="1">
      <c r="D56" s="22"/>
      <c r="G56" s="22"/>
      <c r="H56" s="22"/>
      <c r="I56" s="22"/>
      <c r="J56" s="22"/>
      <c r="K56" s="32"/>
      <c r="L56" s="32"/>
      <c r="M56" s="22"/>
      <c r="N56" s="22"/>
      <c r="O56" s="32"/>
      <c r="Q56" s="22"/>
      <c r="R56" s="22"/>
      <c r="S56" s="33"/>
      <c r="T56" s="22"/>
      <c r="U56" s="22"/>
    </row>
    <row r="57" spans="1:21" s="1" customFormat="1">
      <c r="D57" s="22"/>
      <c r="G57" s="22"/>
      <c r="H57" s="22"/>
      <c r="I57" s="22"/>
      <c r="J57" s="22"/>
      <c r="K57" s="32"/>
      <c r="L57" s="32"/>
      <c r="M57" s="22"/>
      <c r="N57" s="22"/>
      <c r="O57" s="32"/>
      <c r="Q57" s="22"/>
      <c r="R57" s="22"/>
      <c r="S57" s="33"/>
      <c r="T57" s="22"/>
      <c r="U57" s="22"/>
    </row>
    <row r="58" spans="1:21" s="1" customFormat="1">
      <c r="D58" s="22"/>
      <c r="G58" s="22"/>
      <c r="H58" s="22"/>
      <c r="I58" s="22"/>
      <c r="J58" s="22"/>
      <c r="K58" s="32"/>
      <c r="L58" s="32"/>
      <c r="M58" s="22"/>
      <c r="N58" s="22"/>
      <c r="O58" s="32"/>
      <c r="Q58" s="22"/>
      <c r="R58" s="22"/>
      <c r="S58" s="33"/>
      <c r="T58" s="22"/>
      <c r="U58" s="22"/>
    </row>
    <row r="59" spans="1:21" s="1" customFormat="1">
      <c r="D59" s="22"/>
      <c r="G59" s="22"/>
      <c r="H59" s="22"/>
      <c r="I59" s="22"/>
      <c r="J59" s="22"/>
      <c r="K59" s="32"/>
      <c r="L59" s="32"/>
      <c r="M59" s="22"/>
      <c r="N59" s="22"/>
      <c r="O59" s="32"/>
      <c r="Q59" s="22"/>
      <c r="R59" s="22"/>
      <c r="S59" s="33"/>
      <c r="T59" s="22"/>
      <c r="U59" s="22"/>
    </row>
    <row r="60" spans="1:21" s="1" customFormat="1">
      <c r="D60" s="22"/>
      <c r="G60" s="22"/>
      <c r="H60" s="22"/>
      <c r="I60" s="22"/>
      <c r="J60" s="22"/>
      <c r="K60" s="32"/>
      <c r="L60" s="32"/>
      <c r="M60" s="22"/>
      <c r="N60" s="22"/>
      <c r="O60" s="32"/>
      <c r="Q60" s="22"/>
      <c r="R60" s="22"/>
      <c r="S60" s="33"/>
      <c r="T60" s="22"/>
      <c r="U60" s="22"/>
    </row>
    <row r="61" spans="1:21" s="1" customFormat="1">
      <c r="D61" s="22"/>
      <c r="G61" s="22"/>
      <c r="H61" s="22"/>
      <c r="I61" s="22"/>
      <c r="J61" s="22"/>
      <c r="K61" s="32"/>
      <c r="L61" s="32"/>
      <c r="M61" s="22"/>
      <c r="N61" s="22"/>
      <c r="O61" s="32"/>
      <c r="Q61" s="22"/>
      <c r="R61" s="22"/>
      <c r="S61" s="33"/>
      <c r="T61" s="22"/>
      <c r="U61" s="22"/>
    </row>
  </sheetData>
  <mergeCells count="152">
    <mergeCell ref="A45:A49"/>
    <mergeCell ref="K45:K49"/>
    <mergeCell ref="L45:L49"/>
    <mergeCell ref="N45:N49"/>
    <mergeCell ref="O45:O49"/>
    <mergeCell ref="P45:P49"/>
    <mergeCell ref="R41:R44"/>
    <mergeCell ref="Q45:Q49"/>
    <mergeCell ref="R45:R49"/>
    <mergeCell ref="S45:S49"/>
    <mergeCell ref="T45:T49"/>
    <mergeCell ref="U45:U49"/>
    <mergeCell ref="S41:S44"/>
    <mergeCell ref="T41:T44"/>
    <mergeCell ref="U41:U44"/>
    <mergeCell ref="A41:A44"/>
    <mergeCell ref="K41:K44"/>
    <mergeCell ref="L41:L44"/>
    <mergeCell ref="N41:N44"/>
    <mergeCell ref="O41:O44"/>
    <mergeCell ref="P41:P44"/>
    <mergeCell ref="Q41:Q44"/>
    <mergeCell ref="A37:A40"/>
    <mergeCell ref="K37:K40"/>
    <mergeCell ref="L37:L40"/>
    <mergeCell ref="N37:N40"/>
    <mergeCell ref="O37:O40"/>
    <mergeCell ref="P37:P40"/>
    <mergeCell ref="R33:R36"/>
    <mergeCell ref="Q37:Q40"/>
    <mergeCell ref="R37:R40"/>
    <mergeCell ref="S37:S40"/>
    <mergeCell ref="T37:T40"/>
    <mergeCell ref="U37:U40"/>
    <mergeCell ref="S33:S36"/>
    <mergeCell ref="T33:T36"/>
    <mergeCell ref="U33:U36"/>
    <mergeCell ref="A33:A36"/>
    <mergeCell ref="K33:K36"/>
    <mergeCell ref="L33:L36"/>
    <mergeCell ref="N33:N36"/>
    <mergeCell ref="O33:O36"/>
    <mergeCell ref="P33:P36"/>
    <mergeCell ref="Q33:Q36"/>
    <mergeCell ref="A29:A32"/>
    <mergeCell ref="K29:K32"/>
    <mergeCell ref="L29:L32"/>
    <mergeCell ref="N29:N32"/>
    <mergeCell ref="O29:O32"/>
    <mergeCell ref="P29:P32"/>
    <mergeCell ref="R25:R28"/>
    <mergeCell ref="Q29:Q32"/>
    <mergeCell ref="R29:R32"/>
    <mergeCell ref="S29:S32"/>
    <mergeCell ref="T29:T32"/>
    <mergeCell ref="U29:U32"/>
    <mergeCell ref="S25:S28"/>
    <mergeCell ref="T25:T28"/>
    <mergeCell ref="U25:U28"/>
    <mergeCell ref="A25:A28"/>
    <mergeCell ref="K25:K28"/>
    <mergeCell ref="L25:L28"/>
    <mergeCell ref="N25:N28"/>
    <mergeCell ref="O25:O28"/>
    <mergeCell ref="P25:P28"/>
    <mergeCell ref="Q25:Q28"/>
    <mergeCell ref="A22:A24"/>
    <mergeCell ref="K22:K24"/>
    <mergeCell ref="L22:L24"/>
    <mergeCell ref="N22:N24"/>
    <mergeCell ref="O22:O24"/>
    <mergeCell ref="P22:P24"/>
    <mergeCell ref="R19:R21"/>
    <mergeCell ref="Q22:Q24"/>
    <mergeCell ref="R22:R24"/>
    <mergeCell ref="S22:S24"/>
    <mergeCell ref="T22:T24"/>
    <mergeCell ref="U22:U24"/>
    <mergeCell ref="S19:S21"/>
    <mergeCell ref="T19:T21"/>
    <mergeCell ref="U19:U21"/>
    <mergeCell ref="A19:A21"/>
    <mergeCell ref="K19:K21"/>
    <mergeCell ref="L19:L21"/>
    <mergeCell ref="N19:N21"/>
    <mergeCell ref="O19:O21"/>
    <mergeCell ref="P19:P21"/>
    <mergeCell ref="Q19:Q21"/>
    <mergeCell ref="A17:A18"/>
    <mergeCell ref="K17:K18"/>
    <mergeCell ref="L17:L18"/>
    <mergeCell ref="N17:N18"/>
    <mergeCell ref="O17:O18"/>
    <mergeCell ref="P17:P18"/>
    <mergeCell ref="R15:R16"/>
    <mergeCell ref="Q17:Q18"/>
    <mergeCell ref="R17:R18"/>
    <mergeCell ref="S17:S18"/>
    <mergeCell ref="T17:T18"/>
    <mergeCell ref="U17:U18"/>
    <mergeCell ref="S15:S16"/>
    <mergeCell ref="T15:T16"/>
    <mergeCell ref="U15:U16"/>
    <mergeCell ref="A15:A16"/>
    <mergeCell ref="K15:K16"/>
    <mergeCell ref="L15:L16"/>
    <mergeCell ref="N15:N16"/>
    <mergeCell ref="O15:O16"/>
    <mergeCell ref="P15:P16"/>
    <mergeCell ref="Q15:Q16"/>
    <mergeCell ref="A13:A14"/>
    <mergeCell ref="K13:K14"/>
    <mergeCell ref="L13:L14"/>
    <mergeCell ref="N13:N14"/>
    <mergeCell ref="O13:O14"/>
    <mergeCell ref="P13:P14"/>
    <mergeCell ref="R11:R12"/>
    <mergeCell ref="Q13:Q14"/>
    <mergeCell ref="R13:R14"/>
    <mergeCell ref="S13:S14"/>
    <mergeCell ref="T13:T14"/>
    <mergeCell ref="U13:U14"/>
    <mergeCell ref="S11:S12"/>
    <mergeCell ref="T11:T12"/>
    <mergeCell ref="U11:U12"/>
    <mergeCell ref="A11:A12"/>
    <mergeCell ref="K11:K12"/>
    <mergeCell ref="L11:L12"/>
    <mergeCell ref="N11:N12"/>
    <mergeCell ref="O11:O12"/>
    <mergeCell ref="P11:P12"/>
    <mergeCell ref="Q11:Q12"/>
    <mergeCell ref="G1:G3"/>
    <mergeCell ref="H1:H3"/>
    <mergeCell ref="I1:I3"/>
    <mergeCell ref="J1:J3"/>
    <mergeCell ref="K1:L2"/>
    <mergeCell ref="M1:M3"/>
    <mergeCell ref="N1:O2"/>
    <mergeCell ref="P1:P3"/>
    <mergeCell ref="Q1:Q3"/>
    <mergeCell ref="R1:R3"/>
    <mergeCell ref="S1:U1"/>
    <mergeCell ref="S2:S3"/>
    <mergeCell ref="T2:T3"/>
    <mergeCell ref="U2:U3"/>
    <mergeCell ref="A1:A4"/>
    <mergeCell ref="B1:B4"/>
    <mergeCell ref="C1:C4"/>
    <mergeCell ref="D1:D4"/>
    <mergeCell ref="E1:E3"/>
    <mergeCell ref="F1:F3"/>
  </mergeCells>
  <pageMargins left="0.7" right="0.7" top="0.75" bottom="0.75" header="0.3" footer="0.3"/>
  <pageSetup paperSize="9" orientation="portrait" verticalDpi="0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2021-09-02 14:22:08</KDate>
  <Classification>BSE - INTERNAL</Classification>
  <HostName>BSEF15ED73</HostName>
  <Domain_User>BSELTD/trupti.tirodkar</Domain_User>
  <IPAdd>10.228.100.73</IPAdd>
  <FilePath>C:\Users\trupti.tirodkar\AppData\Local\Temp\Temp1_CMPT42241.zip\Annexure.xlsx</FilePath>
  <KID>1CA0B87C8E49637661893282525268</KID>
  <UniqueName/>
  <Suggested/>
  <Justification/>
</Klassify>
</file>

<file path=customXml/itemProps1.xml><?xml version="1.0" encoding="utf-8"?>
<ds:datastoreItem xmlns:ds="http://schemas.openxmlformats.org/officeDocument/2006/customXml" ds:itemID="{22BB53A6-9092-4A42-919E-67B1555462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Huzefa Mahuvawala (NSCCL)</dc:creator>
  <cp:lastModifiedBy>STEEL</cp:lastModifiedBy>
  <dcterms:created xsi:type="dcterms:W3CDTF">2019-08-30T07:51:08Z</dcterms:created>
  <dcterms:modified xsi:type="dcterms:W3CDTF">2021-09-03T03:46:32Z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1CA0B87C8E49637661893282525268</vt:lpwstr>
  </property>
</Properties>
</file>